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E:\1. SISTEMA DE GESTIÓN DE CALIDAD\REVISIÓN POR LA DIRECCIÓN\MATRIZ DE INDICADORES 2025 - REVISIÓN POR LA DIRECCIÓN\"/>
    </mc:Choice>
  </mc:AlternateContent>
  <xr:revisionPtr revIDLastSave="0" documentId="13_ncr:1_{485F0909-B6AC-49ED-B624-F6AA8F79A8F7}" xr6:coauthVersionLast="47" xr6:coauthVersionMax="47" xr10:uidLastSave="{00000000-0000-0000-0000-000000000000}"/>
  <bookViews>
    <workbookView xWindow="-108" yWindow="-108" windowWidth="23256" windowHeight="12456" xr2:uid="{F1971CAA-37A5-4EAF-A1D8-0A7206DC1C98}"/>
  </bookViews>
  <sheets>
    <sheet name="PLAN DE ACCIÓN" sheetId="1" r:id="rId1"/>
  </sheets>
  <externalReferences>
    <externalReference r:id="rId2"/>
  </externalReferences>
  <definedNames>
    <definedName name="_xlnm._FilterDatabase" localSheetId="0" hidden="1">'PLAN DE ACCIÓN'!$A$10:$BA$105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6" i="1" l="1"/>
  <c r="AC105" i="1"/>
  <c r="AC102" i="1"/>
  <c r="AC95" i="1"/>
  <c r="AC89" i="1"/>
  <c r="AC83" i="1"/>
  <c r="AC76" i="1"/>
  <c r="AC77" i="1" s="1"/>
  <c r="AC73" i="1"/>
  <c r="AC66" i="1"/>
  <c r="AC60" i="1"/>
  <c r="AC48" i="1"/>
  <c r="AC52" i="1" s="1"/>
  <c r="AC37" i="1"/>
  <c r="AC23" i="1"/>
  <c r="AC28" i="1" s="1"/>
  <c r="AC18" i="1"/>
  <c r="AC16" i="1"/>
  <c r="V15" i="1"/>
  <c r="AC13" i="1"/>
  <c r="AC12" i="1"/>
  <c r="AC11" i="1"/>
  <c r="AC22" i="1" s="1"/>
  <c r="AC1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Planeación-TC</author>
    <author>Angela Sanchez</author>
    <author>tc={D968E741-BA31-4DE5-83B2-5B80D33CB870}</author>
    <author>tc={2B472661-D40D-4E79-AE14-AE26E0318131}</author>
    <author>tc={94A56CA9-2EC5-4912-925E-CBC338CF2390}</author>
    <author>tc={7D5434B8-22B5-42A7-96E7-BC01F05289BB}</author>
    <author>tc={0DEA4CC0-1FBF-4297-B7E8-5EA698D85516}</author>
    <author>tc={05B8563D-920F-4A6D-B5F6-93D9D631532A}</author>
    <author>tc={49E417D6-04DA-4F66-940A-F92C499824B4}</author>
    <author>tc={85CC05CF-EFD1-4716-BB04-9C3FDF430E90}</author>
    <author>tc={B6AE9586-E5B9-420B-91AD-8CB08C812D78}</author>
    <author>tc={0C20D7CB-EC20-442E-AB81-5FF0E441B95C}</author>
    <author>tc={C1A91361-B6AF-428D-AABF-F35FBB8E0FDF}</author>
    <author>tc={C33210EE-B909-4FAE-8665-B974D1FBE455}</author>
    <author>tc={9C3E41CA-F75A-4F94-9A0B-2373B38DEA55}</author>
    <author>tc={3F800FE0-32AE-4EB8-9130-085BCA4DFAF6}</author>
    <author>tc={A9F63F83-41D1-4E64-8B1D-52A965E1104F}</author>
    <author>tc={27C9BEFE-0C49-454A-8D61-21090AEED70F}</author>
  </authors>
  <commentList>
    <comment ref="AH10" authorId="0" shapeId="0" xr:uid="{B801D512-63A2-406D-9A31-C3F04A04D1E2}">
      <text>
        <r>
          <rPr>
            <b/>
            <sz val="8"/>
            <color indexed="81"/>
            <rFont val="Tahoma"/>
            <family val="2"/>
          </rPr>
          <t xml:space="preserve">PLANEACIÓN INSTITUCIONAL
</t>
        </r>
      </text>
    </comment>
    <comment ref="AI10" authorId="0" shapeId="0" xr:uid="{EEFC89A4-40D3-4E1A-8DB4-04B30EB6FBAB}">
      <text>
        <r>
          <rPr>
            <b/>
            <sz val="8"/>
            <color indexed="81"/>
            <rFont val="Tahoma"/>
            <family val="2"/>
          </rPr>
          <t>GESTIÓN PRESUPUESTALY EFICIENCIA DEL GASTO PÚBLICO</t>
        </r>
        <r>
          <rPr>
            <b/>
            <sz val="9"/>
            <color indexed="81"/>
            <rFont val="Tahoma"/>
            <family val="2"/>
          </rPr>
          <t xml:space="preserve">
</t>
        </r>
      </text>
    </comment>
    <comment ref="AJ10" authorId="1" shapeId="0" xr:uid="{D995031D-436E-419D-B771-0C917BEF8C5F}">
      <text>
        <r>
          <rPr>
            <b/>
            <sz val="8"/>
            <color indexed="81"/>
            <rFont val="Tahoma"/>
            <family val="2"/>
          </rPr>
          <t>COMPRAS Y CONTRATACIÓN PÚBLICA</t>
        </r>
        <r>
          <rPr>
            <sz val="9"/>
            <color indexed="81"/>
            <rFont val="Tahoma"/>
            <family val="2"/>
          </rPr>
          <t xml:space="preserve">
</t>
        </r>
      </text>
    </comment>
    <comment ref="AK10" authorId="0" shapeId="0" xr:uid="{6DB194BE-DE94-40D8-81D7-57B0DC77A3BF}">
      <text>
        <r>
          <rPr>
            <b/>
            <sz val="8"/>
            <color indexed="81"/>
            <rFont val="Tahoma"/>
            <family val="2"/>
          </rPr>
          <t>TALENTO HUMANO</t>
        </r>
      </text>
    </comment>
    <comment ref="AL10" authorId="0" shapeId="0" xr:uid="{C0258A8D-B6F6-40BD-8837-73BA81DE45A0}">
      <text>
        <r>
          <rPr>
            <b/>
            <sz val="8"/>
            <color indexed="81"/>
            <rFont val="Tahoma"/>
            <family val="2"/>
          </rPr>
          <t>INTEGRIDAD</t>
        </r>
      </text>
    </comment>
    <comment ref="AM10" authorId="0" shapeId="0" xr:uid="{35804E76-D4D0-4724-81EC-5507ECD65567}">
      <text>
        <r>
          <rPr>
            <b/>
            <sz val="8"/>
            <color indexed="81"/>
            <rFont val="Tahoma"/>
            <family val="2"/>
          </rPr>
          <t>TRANSPARENCIA, ACCESO A LA INFORMACIÓN PÚBLICA Y LUCHA CONTRA LA CORRUPCIÓN</t>
        </r>
      </text>
    </comment>
    <comment ref="AN10" authorId="0" shapeId="0" xr:uid="{B61A2AFA-9970-4F45-A47E-3D811939964B}">
      <text>
        <r>
          <rPr>
            <b/>
            <sz val="8"/>
            <color indexed="81"/>
            <rFont val="Tahoma"/>
            <family val="2"/>
          </rPr>
          <t>FORTALECIMIENTO ORGANIZACIONAL Y SIMPLIFICACIÓN DE PROCESOS</t>
        </r>
        <r>
          <rPr>
            <sz val="11"/>
            <color indexed="81"/>
            <rFont val="Tahoma"/>
            <family val="2"/>
          </rPr>
          <t xml:space="preserve">
</t>
        </r>
      </text>
    </comment>
    <comment ref="AO10" authorId="0" shapeId="0" xr:uid="{C425B737-EACA-4C9B-9C72-8EC2F3115A5A}">
      <text>
        <r>
          <rPr>
            <b/>
            <sz val="8"/>
            <color indexed="81"/>
            <rFont val="Tahoma"/>
            <family val="2"/>
          </rPr>
          <t>SERVICIO AL CIUDADANO</t>
        </r>
      </text>
    </comment>
    <comment ref="AP10" authorId="0" shapeId="0" xr:uid="{1237B99F-04FD-45DE-8E4D-A3AB058AEC81}">
      <text>
        <r>
          <rPr>
            <b/>
            <sz val="8"/>
            <color indexed="81"/>
            <rFont val="Tahoma"/>
            <family val="2"/>
          </rPr>
          <t>PARTICIPACIÓN CIUDADANA EN LA GESTIÓN PÚBLICA</t>
        </r>
        <r>
          <rPr>
            <sz val="9"/>
            <color indexed="81"/>
            <rFont val="Tahoma"/>
            <family val="2"/>
          </rPr>
          <t xml:space="preserve">
</t>
        </r>
      </text>
    </comment>
    <comment ref="AQ10" authorId="0" shapeId="0" xr:uid="{827912DC-595B-440E-ABBC-F196266CF5DB}">
      <text>
        <r>
          <rPr>
            <b/>
            <sz val="8"/>
            <color indexed="81"/>
            <rFont val="Tahoma"/>
            <family val="2"/>
          </rPr>
          <t>RACIONALIZACIÓN DE TRÁMITES</t>
        </r>
      </text>
    </comment>
    <comment ref="AR10" authorId="0" shapeId="0" xr:uid="{41A9C21F-D794-4DE6-B3A3-6FE817859EBA}">
      <text>
        <r>
          <rPr>
            <b/>
            <sz val="8"/>
            <color indexed="81"/>
            <rFont val="Tahoma"/>
            <family val="2"/>
          </rPr>
          <t>GOBIERNO DIGITAL</t>
        </r>
        <r>
          <rPr>
            <sz val="9"/>
            <color indexed="81"/>
            <rFont val="Tahoma"/>
            <family val="2"/>
          </rPr>
          <t xml:space="preserve">
</t>
        </r>
      </text>
    </comment>
    <comment ref="AS10" authorId="0" shapeId="0" xr:uid="{62CDE3B8-D048-49C3-96AC-CECBA2684862}">
      <text>
        <r>
          <rPr>
            <b/>
            <sz val="8"/>
            <color indexed="81"/>
            <rFont val="Tahoma"/>
            <family val="2"/>
          </rPr>
          <t xml:space="preserve">SEGURIDAD DIGITAL
</t>
        </r>
      </text>
    </comment>
    <comment ref="AT10" authorId="0" shapeId="0" xr:uid="{7E05F820-8364-42A6-95CA-8D8AB9EFE3EF}">
      <text>
        <r>
          <rPr>
            <b/>
            <sz val="8"/>
            <color indexed="81"/>
            <rFont val="Tahoma"/>
            <family val="2"/>
          </rPr>
          <t>DEFENSA JURÍDICA</t>
        </r>
        <r>
          <rPr>
            <sz val="9"/>
            <color indexed="81"/>
            <rFont val="Tahoma"/>
            <family val="2"/>
          </rPr>
          <t xml:space="preserve">
</t>
        </r>
      </text>
    </comment>
    <comment ref="AU10" authorId="0" shapeId="0" xr:uid="{F13744BD-D82F-4D1A-A166-A184070E5A93}">
      <text>
        <r>
          <rPr>
            <b/>
            <sz val="8"/>
            <color indexed="81"/>
            <rFont val="Tahoma"/>
            <family val="2"/>
          </rPr>
          <t>MEJORA NORMATIVA</t>
        </r>
        <r>
          <rPr>
            <sz val="9"/>
            <color indexed="81"/>
            <rFont val="Tahoma"/>
            <family val="2"/>
          </rPr>
          <t xml:space="preserve">
</t>
        </r>
      </text>
    </comment>
    <comment ref="AV10" authorId="0" shapeId="0" xr:uid="{ADEB9698-BBF4-4AF2-925B-37A0FA22AC92}">
      <text>
        <r>
          <rPr>
            <b/>
            <sz val="8"/>
            <color indexed="81"/>
            <rFont val="Tahoma"/>
            <family val="2"/>
          </rPr>
          <t>GESTIÓN DEL CONOCIMIENTO Y LA INNOVACIÓN</t>
        </r>
        <r>
          <rPr>
            <sz val="9"/>
            <color indexed="81"/>
            <rFont val="Tahoma"/>
            <family val="2"/>
          </rPr>
          <t xml:space="preserve">
</t>
        </r>
      </text>
    </comment>
    <comment ref="AW10" authorId="0" shapeId="0" xr:uid="{9CE36015-06AB-4BFB-AD01-06C1BCA79A6C}">
      <text>
        <r>
          <rPr>
            <b/>
            <sz val="8"/>
            <color indexed="81"/>
            <rFont val="Tahoma"/>
            <family val="2"/>
          </rPr>
          <t>GESTIÓN DOCUMENTAL</t>
        </r>
        <r>
          <rPr>
            <sz val="8"/>
            <color indexed="81"/>
            <rFont val="Tahoma"/>
            <family val="2"/>
          </rPr>
          <t xml:space="preserve">
</t>
        </r>
      </text>
    </comment>
    <comment ref="AX10" authorId="0" shapeId="0" xr:uid="{695EDEA0-D1FA-4D6D-9CDF-0ABC14D18549}">
      <text>
        <r>
          <rPr>
            <b/>
            <sz val="8"/>
            <color indexed="81"/>
            <rFont val="Tahoma"/>
            <family val="2"/>
          </rPr>
          <t>GESTIÓN DE LA INFORMACIÓN ESTADÍSTICA</t>
        </r>
      </text>
    </comment>
    <comment ref="AY10" authorId="0" shapeId="0" xr:uid="{DC0EBA36-014C-4835-8E84-DEC3704FA647}">
      <text>
        <r>
          <rPr>
            <b/>
            <sz val="8"/>
            <color indexed="81"/>
            <rFont val="Tahoma"/>
            <family val="2"/>
          </rPr>
          <t>SEGUIMIENTO Y EVALUACIÓN DEL DESEMPEÑO INSTITUCIONAL</t>
        </r>
      </text>
    </comment>
    <comment ref="AZ10" authorId="1" shapeId="0" xr:uid="{054F7580-B844-4B4B-8163-A8F6C83DE19F}">
      <text>
        <r>
          <rPr>
            <b/>
            <sz val="8"/>
            <color indexed="81"/>
            <rFont val="Tahoma"/>
            <family val="2"/>
          </rPr>
          <t>CONTROL INTERNO</t>
        </r>
      </text>
    </comment>
    <comment ref="V25" authorId="2" shapeId="0" xr:uid="{D968E741-BA31-4DE5-83B2-5B80D33CB87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incrementaron las alianzas de patrocinadores de programas, lo que llevó a una sobreejecución en el cumplimiento del presupuesto.</t>
      </text>
    </comment>
    <comment ref="V26" authorId="3" shapeId="0" xr:uid="{2B472661-D40D-4E79-AE14-AE26E031813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cumplió con el presupuesto de vinculación a eventos por parte del canal Telecafé.</t>
      </text>
    </comment>
    <comment ref="P27" authorId="4" shapeId="0" xr:uid="{94A56CA9-2EC5-4912-925E-CBC338CF239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de la encuesta de satisfacción para el año 2024 fue el esperado.</t>
      </text>
    </comment>
    <comment ref="P71" authorId="5" shapeId="0" xr:uid="{7D5434B8-22B5-42A7-96E7-BC01F05289B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
      </text>
    </comment>
    <comment ref="P78" authorId="6" shapeId="0" xr:uid="{0DEA4CC0-1FBF-4297-B7E8-5EA698D855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8" authorId="7" shapeId="0" xr:uid="{05B8563D-920F-4A6D-B5F6-93D9D631532A}">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79" authorId="8" shapeId="0" xr:uid="{49E417D6-04DA-4F66-940A-F92C499824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9" authorId="9" shapeId="0" xr:uid="{85CC05CF-EFD1-4716-BB04-9C3FDF430E90}">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0" authorId="10" shapeId="0" xr:uid="{B6AE9586-E5B9-420B-91AD-8CB08C812D7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0" authorId="11" shapeId="0" xr:uid="{0C20D7CB-EC20-442E-AB81-5FF0E441B95C}">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1" authorId="12" shapeId="0" xr:uid="{C1A91361-B6AF-428D-AABF-F35FBB8E0F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1" authorId="13" shapeId="0" xr:uid="{C33210EE-B909-4FAE-8665-B974D1FBE455}">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4" authorId="14" shapeId="0" xr:uid="{9C3E41CA-F75A-4F94-9A0B-2373B38DEA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están ejecutando lasa auditorías acorde con lo programado</t>
      </text>
    </comment>
    <comment ref="P85" authorId="15" shapeId="0" xr:uid="{3F800FE0-32AE-4EB8-9130-085BCA4DFAF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campaña de autocontrol
</t>
      </text>
    </comment>
    <comment ref="P87" authorId="16" shapeId="0" xr:uid="{A9F63F83-41D1-4E64-8B1D-52A965E1104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mes de agosto se presenta ante la gerencia, el resultado del seguimiento con corte al primer semestre de la vigencia de los planes de mejoramiento</t>
      </text>
    </comment>
    <comment ref="P98" authorId="17" shapeId="0" xr:uid="{27C9BEFE-0C49-454A-8D61-21090AEED70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
      </text>
    </comment>
  </commentList>
</comments>
</file>

<file path=xl/sharedStrings.xml><?xml version="1.0" encoding="utf-8"?>
<sst xmlns="http://schemas.openxmlformats.org/spreadsheetml/2006/main" count="1345" uniqueCount="616">
  <si>
    <t>Telecafé Ltda.</t>
  </si>
  <si>
    <t>Código: ECM-FOR-18</t>
  </si>
  <si>
    <t>SISTEMA DE GESTIÓN DE CALIDAD</t>
  </si>
  <si>
    <t>Fecha: 22-Ene-2024</t>
  </si>
  <si>
    <t>Plan de acción 2024 - 2027</t>
  </si>
  <si>
    <t>Plan de acción 2025</t>
  </si>
  <si>
    <t>Versión 1</t>
  </si>
  <si>
    <t>LÍNEA ESTRATÉGICA</t>
  </si>
  <si>
    <t>PROCESO</t>
  </si>
  <si>
    <t>MACRO PROCESO</t>
  </si>
  <si>
    <t>OBJETIVO ESTRATÉGICO</t>
  </si>
  <si>
    <t>ESTRATEGIA</t>
  </si>
  <si>
    <t>PLAN DE ACCIÓN</t>
  </si>
  <si>
    <t>INDICADOR</t>
  </si>
  <si>
    <t>FÓRMULA</t>
  </si>
  <si>
    <t>UNIDAD DE MEDIDA</t>
  </si>
  <si>
    <t>PERIODICIDAD</t>
  </si>
  <si>
    <t>FUENTE</t>
  </si>
  <si>
    <t>TIPO DE INDICADOR</t>
  </si>
  <si>
    <t>TENDENCIA</t>
  </si>
  <si>
    <t>LÍNEA BASE</t>
  </si>
  <si>
    <t>META 2025</t>
  </si>
  <si>
    <t>Resultados primer semestre</t>
  </si>
  <si>
    <t>Resultados segundo semestre</t>
  </si>
  <si>
    <t>ANÁLISIS DEL COMPORTAMIENTO DE LOS RESULTADOS</t>
  </si>
  <si>
    <t>% EJECUTADO  DEL PROYECTO EJECUTADO A 31 DE DICIEMBRE DE 2025</t>
  </si>
  <si>
    <t>RIESGOS Y LIMITACIONES DEL INDICADOR</t>
  </si>
  <si>
    <t>RESPONSABLE</t>
  </si>
  <si>
    <t>COMPONENTE DE CALIDAD</t>
  </si>
  <si>
    <t>MIPG - MODELO INTEGRADO DE PLANEACIÓN Y GESTIÓN</t>
  </si>
  <si>
    <t>DIMENSIÓN ASOCIADA</t>
  </si>
  <si>
    <t>POLÍTICAS</t>
  </si>
  <si>
    <t>Ene</t>
  </si>
  <si>
    <t>Feb</t>
  </si>
  <si>
    <t>Mar</t>
  </si>
  <si>
    <t>Abr</t>
  </si>
  <si>
    <t>May</t>
  </si>
  <si>
    <t>Jun</t>
  </si>
  <si>
    <t>Jul</t>
  </si>
  <si>
    <t>Ago</t>
  </si>
  <si>
    <t>Sep</t>
  </si>
  <si>
    <t>Oct</t>
  </si>
  <si>
    <t>Nov</t>
  </si>
  <si>
    <t>Dic</t>
  </si>
  <si>
    <t xml:space="preserve">1. TELECAFÉ es equilibrio financiero </t>
  </si>
  <si>
    <t>GESTIÓN DE RECURSOS
GR</t>
  </si>
  <si>
    <t>APOYO</t>
  </si>
  <si>
    <t>1.1.  Equilibrar las finanzas del Canal, a través de la gestión, administración y control eficiente de los recursos financieros de la entidad</t>
  </si>
  <si>
    <r>
      <rPr>
        <b/>
        <sz val="9"/>
        <color theme="1"/>
        <rFont val="Aptos Narrow"/>
        <family val="2"/>
      </rPr>
      <t>1.1.1. TELECAFÉ expresa equilibrio financiero:</t>
    </r>
    <r>
      <rPr>
        <sz val="9"/>
        <color theme="1"/>
        <rFont val="Aptos Narrow"/>
        <family val="2"/>
      </rPr>
      <t xml:space="preserve">
</t>
    </r>
    <r>
      <rPr>
        <i/>
        <sz val="9"/>
        <color theme="1"/>
        <rFont val="Aptos Narrow"/>
        <family val="2"/>
      </rPr>
      <t xml:space="preserve">Centrar los esfuerzos financieros para generar equilibrio y crecimiento económico del Canal, administrando eficientemente los recursos financieros para garantizar el normal funcionamiento de la entidad, logrando una continuidad en las actividades misionales de TELECAFÉ  </t>
    </r>
  </si>
  <si>
    <t>Seguimiento al presupuesto de la Entidad, ejecutando el recurso presupuestado adecuadamente</t>
  </si>
  <si>
    <t>Ejecución de ingresos</t>
  </si>
  <si>
    <t>Ejecución/Ingresos aprobados</t>
  </si>
  <si>
    <t>%</t>
  </si>
  <si>
    <t>Semestral (acumulable)</t>
  </si>
  <si>
    <t>Presupuesto</t>
  </si>
  <si>
    <t>Eficiencia</t>
  </si>
  <si>
    <t>Positiva</t>
  </si>
  <si>
    <t>Durante la vigencia 2025, dio como resultado un cumplimiento del 116% con respecto al presupuesto aprobado inicialmente, mediante Resolución No. 006 del 30 de diciembre de 2024, por valor de $90.689.570.495, sin embargo, a mediados del mes de agosto del 2025, se empezaron a recibir propuestas comerciales con probabilidad de concretarse negocios donde los montos de los contratos estimados para firma eran de $134.512.000.000, esta situación creo la necesidad de tener disponibilidad presupuestal, fue así que solicitó una adición presupuestal por $52.910.226.325, con el fin de atender los posibles requerimientos de los nuevos compromisos contractuales.
No obstante, en sesión de Junta Directiva del 30 de diciembre de 2025, se solicitó reducción presupuestal por valor de $26.249.947.524, motivada principalmente por el comportamiento real de los ingresos frente a las proyecciones iniciales, debido a la no formalización de los contratos en negociación; solicitud que no fue aprobada por la junta; es así que al final de la vigencia la ejecución presupuestal de ingresos incluidas las adiciones, presenta un cumplimiento del 64%; a pesar del escenario de no firma contractual los posibles negocios, no se generó déficit estructural, se mantuvo el equilibrio presupuestal, teniendo coherencia entre ingresos efectivos y gastos comprometidos, tampoco se comprometió la operación misional del canal, manteniendo así, la sostenibilidad financiera institucional.</t>
  </si>
  <si>
    <t>1. Ejecutar el presupuesto de ingresos en un porcentaje menor al porcentaje del presupuesto de gastos adquiridos.
2. Ejecutar porcentajes inferiores por la línea de ingresos corrientes  que permitan asumir los gastos con esta fuente de recurso.</t>
  </si>
  <si>
    <t>Coordinador Administrativo y Financiero</t>
  </si>
  <si>
    <t>Educar, entretener e informar a través de la producción, programación, emisión, transmisión y comercialización de contenidos que identifiquen la identidad regional</t>
  </si>
  <si>
    <t>3. Gestión con valores para resultados. (de la ventanilla hacia adentro)
4. Evaluación para resultados</t>
  </si>
  <si>
    <t>Ejecución de gastos</t>
  </si>
  <si>
    <t>Ejecución/Gastos aprobados</t>
  </si>
  <si>
    <t>El valor del recaudo por venta de servicios fue del 53% y el total facturado fue del 62% estos porcentajes por debajo del 85% obedece a la base del valor del presupuesto definitivo de $128.786.491.647 en venta de servicios y no el inicial de $75.943.491.412, que la base de este valor el % logrado hubiere sido del 90%; todo obedeció a las adiciones de los futuros negocios que no fueron posible la firma y que en su totalidad hubieran afectado el rubro de venta de servicios.</t>
  </si>
  <si>
    <t>1. Ejecutar  presupuesto de gastos de la entidad, superior al presupuesto de ingresos.</t>
  </si>
  <si>
    <t>Garantizar la autosostenibilidad y seguridad financiera</t>
  </si>
  <si>
    <t>Recaudo por venta de servicios</t>
  </si>
  <si>
    <t>Total presupuestado por venta de servicios /Valor recaudado por venta de servicios</t>
  </si>
  <si>
    <t>Soportes contables</t>
  </si>
  <si>
    <t>Con respecto al recaudo de los ingresos del canal del año 2025, TELECAFE se encuentra en un porcentaje del 53% del recaudo, actualmente ejecutando contratos de logística, plan de medios contratos de cesión de espacios y pautas publicitarias, que se tiene contemplado facturar por encima del 90% de total del recaudo, dado que se encuentran en ejecución y los desembolsos son posteriores a las mismas.</t>
  </si>
  <si>
    <t>1. Errores en las proyecciones del presupuesto de ventas
2. Desviación de clientes a otros tipos de plataformas para su inversión 
3. Cambios en las prioridades presupuestales de los clientes.
4. Retraso en el recaudo de la cartera
5. Destinación incorrecta de los recursos de liquidez
6. Orden de austeridad en el gasto de los clientes.
7. Restricciones de Ley, por las garantías en los procesos electorales.</t>
  </si>
  <si>
    <t>Rotación de Cartera</t>
  </si>
  <si>
    <t>360/(Ventas acumuladas/promedio cartera año corrido)</t>
  </si>
  <si>
    <t>Días</t>
  </si>
  <si>
    <t xml:space="preserve">Semestral  </t>
  </si>
  <si>
    <t>Negativa</t>
  </si>
  <si>
    <t>90 días</t>
  </si>
  <si>
    <t>La rotación de cartera del canal es muy sana, se han mejorado considerablemente la rapidez del canal para recaudar sus cuentas por cobrar, haciendo más eficienta la operatividad del canal</t>
  </si>
  <si>
    <t>1. Que el cliente no cuente con la liquidez para el pago oportuno de la obligación.
2. Que no se cuente con una obligación clara, expresa y exigible que respalde el cobro efectivo de la obligación.</t>
  </si>
  <si>
    <t>Gestión de Recursos</t>
  </si>
  <si>
    <t>Índice de liquidez</t>
  </si>
  <si>
    <t>Activo corriente / Pasivo corriente</t>
  </si>
  <si>
    <t>Unidad</t>
  </si>
  <si>
    <t>Anual</t>
  </si>
  <si>
    <t>Contabilidad</t>
  </si>
  <si>
    <t>SLB</t>
  </si>
  <si>
    <t>Este indicador muestra la liquidez de la empresa para pagar sus obligaciones en el corto plazo. Lo ideal es que se igual o mayor a uno y se da en veces. Lo que significa que por cada peso que debe el canal en el pasivo cuento con el mismo 1 pesos para responder por dicha obligación. Que tiene un nivel de liquidez sostenible.</t>
  </si>
  <si>
    <t xml:space="preserve">1. Retraso en el recaudo de la cartera
2. Incumplimiento en el presupuesto de Ventas
3. Destinación incorrecta de los recursos de liquidez </t>
  </si>
  <si>
    <t>2. Direccionamiento Estratégico
4. Evaluación para resultados</t>
  </si>
  <si>
    <t>Obtener EBITDA positivo</t>
  </si>
  <si>
    <t>EBITDA</t>
  </si>
  <si>
    <t>(Utilidad operacional + depreciaciones + amortizaciones y provisiones)/ingresos operacionales</t>
  </si>
  <si>
    <t>El margen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 
Se tiene un margen esperado del 6%, a corte del 30 de junio el margen ebitda esta en el 13%. Muy por encima de lo esperado, esto quiere decir que se viene realizando una gestión administrativa muy responsable y eficiente con los recursos de la empresa.</t>
  </si>
  <si>
    <t>1. Errores en la consolidación de la información como depreciaciones, amortizaciones y provisiones</t>
  </si>
  <si>
    <t>Aumentar el nivel de sostenibilidad</t>
  </si>
  <si>
    <t>Autosostenibilidad</t>
  </si>
  <si>
    <t xml:space="preserve">Ingresos propios de telecomunicaciones /
Total Ingresos de television + subvenciones </t>
  </si>
  <si>
    <t>Este indicador nos muestra con respecto al de los años anteriores 2023 y 2024 que el canal resurge a pesar de la adversidad de la perdida y obligaciones sin respaldo para el pago, y que en dos años se ha venido cancelando una tercera parte del valor de la pérdida del año 2023.</t>
  </si>
  <si>
    <r>
      <rPr>
        <b/>
        <sz val="9"/>
        <color theme="1"/>
        <rFont val="Aptos Narrow"/>
        <family val="2"/>
      </rPr>
      <t xml:space="preserve">1.1.2. TELECAFÉ expresa diversidad de servicios </t>
    </r>
    <r>
      <rPr>
        <sz val="9"/>
        <color theme="1"/>
        <rFont val="Aptos Narrow"/>
        <family val="2"/>
      </rPr>
      <t xml:space="preserve">
</t>
    </r>
    <r>
      <rPr>
        <i/>
        <sz val="9"/>
        <color theme="1"/>
        <rFont val="Aptos Narrow"/>
        <family val="2"/>
      </rPr>
      <t>Buscar la oportunidad en la gestión de recursos a través de la línea complementaria de negocios que contribuyan con la financiación de los objetivos trazados por nuestra entidad, coadyuvando a la autosostenibilidad de TELECAFÉ</t>
    </r>
  </si>
  <si>
    <t>Aumentar los ingresos percibidos por la gestión de negocios estratégicos (operación logística y central de medios) que permitan conducir a Telecafé al cumplimiento de su misión</t>
  </si>
  <si>
    <t>Ingresos por línea complementaria de negocios</t>
  </si>
  <si>
    <t xml:space="preserve">Total ingresos Línea complementaria de negocios / 
total de Ingresos del Canal </t>
  </si>
  <si>
    <t>Los ingresos por línea complementaria de negocio fue del 57% está por más de la mitad del total de los ingresos del canal, es importante el recaudo por esta línea, pero no puede ser la principal en los ingresos, debido al cumplimiento importante que hace el canal con su objeto social y debemos tener una sostenibilidad con los recursos de comunicaciones y transferencias para contenidos para pantalla principal.</t>
  </si>
  <si>
    <t xml:space="preserve">1. Inexistencia de contratos interadministrativos 
2. Variacion politicas gubernamentales </t>
  </si>
  <si>
    <t>Utilidad real de ingresos por concepto de  negocios (línea complementaria)</t>
  </si>
  <si>
    <t>(Utilidad de los negocios efectuados en la vigencia/Meta de utilidad proyectada para la vigencia por concepto de nuevos negocios (línea complementaria)) * 100%.</t>
  </si>
  <si>
    <t>Semestral</t>
  </si>
  <si>
    <t>El promedio de utilidad real de la línea complementaria de negocios; es decir, operación logística y central de medios en promedio es de 4,6% indicando que se ha mejorado mucho en las negociones para que después de costos y gastos necesarios para la operación, el canal pueda obtener esta utilidad que permita el cumplimiento de la misionalidad de la entidad</t>
  </si>
  <si>
    <t xml:space="preserve">1. Inexistencia de contratos interadministrativos 
2. Desconocimiento de las negociaciones
3. No contar con claridad con la información de los contratos interadmnistrativos </t>
  </si>
  <si>
    <r>
      <rPr>
        <b/>
        <sz val="9"/>
        <color theme="1"/>
        <rFont val="Aptos Narrow"/>
        <family val="2"/>
      </rPr>
      <t>1.1.3 TELECAFÉ expresa selección de proveedores</t>
    </r>
    <r>
      <rPr>
        <sz val="9"/>
        <color theme="1"/>
        <rFont val="Aptos Narrow"/>
        <family val="2"/>
      </rPr>
      <t xml:space="preserve">
</t>
    </r>
    <r>
      <rPr>
        <i/>
        <sz val="9"/>
        <color theme="1"/>
        <rFont val="Aptos Narrow"/>
        <family val="2"/>
      </rPr>
      <t xml:space="preserve">Evaluar la prestación del servicio, bien o producto de los proveedores del Canal, con el fin de establecer el cumplimiento, la calidad y el grado de satisfacción de TELECAFÉ </t>
    </r>
  </si>
  <si>
    <t>Mejorar el nivel de desempeño de sus proveedores</t>
  </si>
  <si>
    <t>Evaluación de proveedores misionales</t>
  </si>
  <si>
    <t>Promedio de la calificación de proveedores</t>
  </si>
  <si>
    <t>No.</t>
  </si>
  <si>
    <t>Evaluación de proveedores</t>
  </si>
  <si>
    <t>Efectividad</t>
  </si>
  <si>
    <t>El promedio de calificación de proveedores es de 4.84, resultado por encima de la meta proyectada, demostrando que se está exigiendo mucha más calidad en la prestación del bien o servicio
Para desarrollar la Evaluación de Proveedores, se tiene en cuenta los siguientes factores: 
Entrega de acuerdo con especificaciones, Cumplimiento en la entrega, Cumplimiento con la cantidad pactada, Atención a requerimientos, Cumplimiento con servicio posventa, Cumplimiento condiciones comerciales, Oportunidad en la atención de PQR posventa, Cumplimiento de calidad de garantías y seguros</t>
  </si>
  <si>
    <t xml:space="preserve">1. Inclumplimiento por parte del proveedor
2. Modificación a los tiempos contractuales por lo que no se pueda realizar la evaluación en la vigencia </t>
  </si>
  <si>
    <t>Evaluación de proveedores OL</t>
  </si>
  <si>
    <t>Promedio de la calificación de proveedores OL</t>
  </si>
  <si>
    <t>Para el primer semestre no aplicó la evaluación ya que no se había ejecutado el 50% del contrato como indica el procedimiento</t>
  </si>
  <si>
    <t>El promedio de calificación de proveedores derivado de Operación logística está por encima de la meta proyectada, demostrando la buena calidad del servicio</t>
  </si>
  <si>
    <t>% CUMPLIMIENTO GESTIÓN DE RECURSOS</t>
  </si>
  <si>
    <t>COMERCIALIZACIÓN Y MERCADEO 
CM</t>
  </si>
  <si>
    <t>1.2. Generar ingresos que promuevan la sostenibilidad financiera</t>
  </si>
  <si>
    <r>
      <rPr>
        <b/>
        <sz val="9"/>
        <color theme="1"/>
        <rFont val="Aptos Narrow"/>
        <family val="2"/>
      </rPr>
      <t>1.2.1. TELECAFÉ expresa oferta comercial</t>
    </r>
    <r>
      <rPr>
        <sz val="9"/>
        <color theme="1"/>
        <rFont val="Aptos Narrow"/>
        <family val="2"/>
      </rPr>
      <t xml:space="preserve">
</t>
    </r>
    <r>
      <rPr>
        <i/>
        <sz val="9"/>
        <color theme="1"/>
        <rFont val="Aptos Narrow"/>
        <family val="2"/>
      </rPr>
      <t>Fortalecer la calidad de los servicios comerciales ofertados como nuestra fuente de ingresos más significativa, fidelizando nuestros clientes actuales y explorando nuevos mercados, con estrategias que conlleven a aumentar la gestión comercial, incrementando las ventas por concepto de servicios de televisión.</t>
    </r>
  </si>
  <si>
    <t>Incrementar el volumen de  ventas de servicios de televisión</t>
  </si>
  <si>
    <t>Volumen de ventas de servicios de televisión</t>
  </si>
  <si>
    <t>(Total ventas mes año actual - total ventas mes año anterior)/Total ventas mes año anterior</t>
  </si>
  <si>
    <t>Información comercial</t>
  </si>
  <si>
    <t>Eficacia</t>
  </si>
  <si>
    <t xml:space="preserve">Se presenta un incremento en ventas con respecto al mismo periodo del año anterior. </t>
  </si>
  <si>
    <t>1. Errores en las proyecciones del presupuesto de ventas
2. Desviación de clientes a otros tipos de plataformas para su inversión 
3. Cambios en las prioridades presupuestales de los clientes.
4. Orden de austeridad en el gasto de los clientes.
5. Restricciones de Ley, por las garantías en los procesos electorales.
6. Negociaciones especiales desde la alta dirección que no generan cobro</t>
  </si>
  <si>
    <t>Comercial y Mercadeo</t>
  </si>
  <si>
    <t>Comercialización de contenidos que representan la identidad regional y que garanticen la satisfacción del cliente y el mejoramiento continuo</t>
  </si>
  <si>
    <t>3. Gestión con valores para resultados. (de la ventanilla hacia adentro)</t>
  </si>
  <si>
    <t>Cumplir con el presupuesto de ventas de servicios de televisión</t>
  </si>
  <si>
    <t>Presupuesto de ventas de servicios de televisión</t>
  </si>
  <si>
    <t>Total Ventas/Ventas presupuestadas</t>
  </si>
  <si>
    <t>Semestral 
100% al finalizar el año (50% semestral)</t>
  </si>
  <si>
    <t xml:space="preserve">El presupuesto de ventas para el año 2025 tuvo un incremento del 50% con respecto al año 2024, pasó de $3.340.743.000 a $5.000.000.000. Actualmente tenemos contrato de comercialización de nuestro portafolio a nivel nacional solo de 2 comercializadoras, mientras que en el año 2024 se tenía contrto con 4.. </t>
  </si>
  <si>
    <t>4. Evaluación para resultados</t>
  </si>
  <si>
    <r>
      <rPr>
        <b/>
        <sz val="9"/>
        <color theme="1"/>
        <rFont val="Aptos Narrow"/>
        <family val="2"/>
      </rPr>
      <t>1.2.2. TELECAFÉ expresa recordación</t>
    </r>
    <r>
      <rPr>
        <sz val="9"/>
        <color theme="1"/>
        <rFont val="Aptos Narrow"/>
        <family val="2"/>
      </rPr>
      <t xml:space="preserve">
</t>
    </r>
    <r>
      <rPr>
        <i/>
        <sz val="9"/>
        <color theme="1"/>
        <rFont val="Aptos Narrow"/>
        <family val="2"/>
      </rPr>
      <t>Realizar activación de nuestra marca TELECAFÉ, buscando ser la primera opción televisiva del Eje Cafetero para comercializar, recorrer el territorio para lograr alianzas y hacer presencia en diferentes eventos que visibilicen nuestra marca, mostremos lo que hacemos y nos reconozcan a nivel nacional.</t>
    </r>
  </si>
  <si>
    <t xml:space="preserve">Ofrecer los productos y servicios de Telecafé  a clientes públicos y privados a través de diversas estrategias de mercadeo, para generar alianzas para promoción conjunta de eventos, actividades representativas de ciudad, entre otras, con el fin de posicionar al canal </t>
  </si>
  <si>
    <t>Alianzas Comerciales</t>
  </si>
  <si>
    <t>Total de alianzas comerciales / presupuesto de alianzas comerciales</t>
  </si>
  <si>
    <t xml:space="preserve">Eficacia </t>
  </si>
  <si>
    <t>Se cumplió con el presupuesto de alianzas 2025. Un alto porcentaje de estas alianzas se debió a la consecución de patrocinadores de presentadores, quienes accedieron a diferentes servicios a través de ellas.</t>
  </si>
  <si>
    <t>1. Incumplimiento en los compromisos y obligaciones con los demás medios. 
2. Modificaciones en la vigencia de los contratos.
3. Cambio de planes de comunicación
4. Restricciones de Ley, por las garantías en los procesos electorales
5. Limitaciones en el Presupuesto asignado por Telecafé para mercadeo</t>
  </si>
  <si>
    <t>Vinculación a Eventos</t>
  </si>
  <si>
    <t>Total vinculaciones a eventos/presupuesto vinculaciones a eventos</t>
  </si>
  <si>
    <t>Información de mercadeo</t>
  </si>
  <si>
    <t>Se cumplió con el presupuesto de alianzas para presencia en eventos.</t>
  </si>
  <si>
    <r>
      <rPr>
        <b/>
        <sz val="9"/>
        <color theme="1"/>
        <rFont val="Aptos Narrow"/>
        <family val="2"/>
      </rPr>
      <t>1.2.3. TELECAFÉ expresa satisfacción del cliente</t>
    </r>
    <r>
      <rPr>
        <sz val="9"/>
        <color theme="1"/>
        <rFont val="Aptos Narrow"/>
        <family val="2"/>
      </rPr>
      <t xml:space="preserve">
</t>
    </r>
    <r>
      <rPr>
        <i/>
        <sz val="9"/>
        <color theme="1"/>
        <rFont val="Aptos Narrow"/>
        <family val="2"/>
      </rPr>
      <t>Evaluar y medir los servicios prestados por TELLECAFÉ en busca de la mejora continua, a través de una encuesta para nuestros clientes activos que permita determinar la satisfacción del cliente</t>
    </r>
  </si>
  <si>
    <t>Evaluar la prestación de  los servicios por  parte de Telecafé</t>
  </si>
  <si>
    <t>Satisfacción del Cliente</t>
  </si>
  <si>
    <t>Promedio de los resultados de la encuesta de satisfacción del cliente externo</t>
  </si>
  <si>
    <t>El resultado de la encuesta de satisfacción para el año 2025 fue el esperado.</t>
  </si>
  <si>
    <t>1. Falta de disposición de los clientes para contestar la encuesta</t>
  </si>
  <si>
    <t>% CUMPLIMIENTO COMERCIAL Y MERCADEO</t>
  </si>
  <si>
    <t xml:space="preserve">2. TELECAFÉ es Identidad Regional </t>
  </si>
  <si>
    <t>PRODUCCIÓN Y PROGRAMACIÓN 
PD - PG</t>
  </si>
  <si>
    <t>MISIONAL</t>
  </si>
  <si>
    <t>2.1. Producir y realizar contenidos audiovisuales de calidad y multiplataforma</t>
  </si>
  <si>
    <r>
      <rPr>
        <b/>
        <sz val="9"/>
        <color theme="1"/>
        <rFont val="Aptos Narrow"/>
        <family val="2"/>
      </rPr>
      <t>2.1.1. TELECAFÉ expresa la idiosincrasia de la Región</t>
    </r>
    <r>
      <rPr>
        <sz val="9"/>
        <color theme="1"/>
        <rFont val="Aptos Narrow"/>
        <family val="2"/>
      </rPr>
      <t xml:space="preserve">
</t>
    </r>
    <r>
      <rPr>
        <i/>
        <sz val="9"/>
        <color theme="1"/>
        <rFont val="Aptos Narrow"/>
        <family val="2"/>
      </rPr>
      <t xml:space="preserve">Fortalecer la producción, transmisión y emisión de contenidos para pantalla y multiplataforma de alta calidad, atractivo, diverso y proyectados 100% a la comercialización y a la obtención diferentes audiencias que permitan consumir el contenido desde nuestra señal principal, señal 2 y desde diferentes medios y/o plataformas (streaming – redes sociales).
</t>
    </r>
  </si>
  <si>
    <t xml:space="preserve">Promover la producción de programas regionales para la pantalla tradicional, fortaleciendo la contribución social de Telecafé con una programación y contenidos  de alta calidad que aporten a la educación y la integración del Eje Cafetero </t>
  </si>
  <si>
    <t>Programación Regional</t>
  </si>
  <si>
    <t>Número de programas regionales/ Número total de programas de la parrilla</t>
  </si>
  <si>
    <t>Parrilla de programación</t>
  </si>
  <si>
    <t>Contar con un 86,54 % de programación propia es un resultado altamente satisfactorio, ya que evidencia el compromiso de la administración con el fortalecimiento de la producción local y la generación de empleo en la región. Un mayor número de programas implica una mayor vinculación de talento humano, lo que se tradujo en la producción de 15 programas propios y 5 producciones externas desarrolladas en su totalidad por el canal. aumentanto relativamente en comparación con vigencias anteriores
Estos resultados reflejan la calidad del trabajo realizado, así como el fortalecimiento de la parrilla de programación y el cumplimiento de nuestra misión institucional.</t>
  </si>
  <si>
    <t>1. Poca iniciativa de los productores de la región para producir contenidos audiovisuales
2. Falta de recursos económicos para la producción de contenidos</t>
  </si>
  <si>
    <t>Producción y Programación</t>
  </si>
  <si>
    <t xml:space="preserve">Fortalecer la contribución social de Telecafé con una programación y contenidos  de alta calidad que aporten a la educación y la integración del Eje Cafetero </t>
  </si>
  <si>
    <t>Producciones propias</t>
  </si>
  <si>
    <t>Número de programas producidos por el canal/total de programas</t>
  </si>
  <si>
    <t>El indicador evidencia una gestión productiva sólida, al alcanzar un 70,59 % de producción propia, lo que refleja el fortalecimiento de las capacidades internas, la optimización de recursos porpios y los FUTIC, Ademas del l compromiso con la generación de empleo local.
El 29,41 % de producción externa complementa la parrilla y permite diversificar contenidos mediante alianzas estratégicas, manteniendo el liderazgo del canal en la creación de contenidos propios y el cumplimiento de su misionalidad.</t>
  </si>
  <si>
    <t>1. Bajo presupuesto para la producción de programas en la región</t>
  </si>
  <si>
    <t>Diversificar la parrilla de programación con contenidos de interés general, educación y entretenimiento de carácter nacional e internacional</t>
  </si>
  <si>
    <t>Producciones nacionales y extranjeras</t>
  </si>
  <si>
    <t>Número de programas nacionales y extranjeros/ Número total de programas de la parrilla</t>
  </si>
  <si>
    <t>El indicador refleja una priorización de la producción nacional dentro del bloque de contenidos no propios, con un 5,65 % de programación nacional, lo que evidencia el compromiso del canal con la protección, promoción y visibilización de la cultura del país a través de la televisión pública.
por otro lado componente  internacional, nos marca un 7,81% es importante precisar que, dentro del total de la parrilla de programación, ambos tipos de contenidos representan en conjunto el 13,46 %, manteniendo así un equilibrio que no desdibuja la vocación del canal.
Este enfoque permite cumplir de manera coherente con la misión y visión institucional, al garantizar que la televisión pública continúe siendo un espacio para plasmar y fortalecer las riquezas culturales, identitarias y territoriales del Eje Cafetero, sin dejar de ofrecer contenidos complementarios que enriquecen la oferta para la audiencia.</t>
  </si>
  <si>
    <t>1. Bajo presupuesto para la adquisición de producciones nacionales y extranjeras</t>
  </si>
  <si>
    <t>Descentralizar la realización de contenidos dentro de la región y fuera de sus sedes principales, buscando escenarios diferentes para la realización de los programas para lograr reconocimiento y posicionamiento de Telecafé como prestador de servicios audiovisuales</t>
  </si>
  <si>
    <t>Descentralización de la programación</t>
  </si>
  <si>
    <t xml:space="preserve">No. de transmisiones </t>
  </si>
  <si>
    <t>PGT</t>
  </si>
  <si>
    <t>En 2025, el canal superó la proyección de transmisiones especiales de la vigencia y los resultados alcanzados en 2024, registrando un crecimiento de 13 transmisiones adicionales frente al año anterior. En total, se realizaron 49 transmisiones especiales, de las cuales dos fueron transmisiones múltiples: una con tres puntos de emisión simultáneos en igual número de municipios, y otra con presencia en nueve municipios, de los cuales siete estuvieron por fuera de las sedes principales.
Este incremento y diversificación de las transmisiones permitió fortalecer el posicionamiento de marca, ampliar la presencia territorial del canal y profundizar el acercamiento con las audiencias, consolidando a Telecafé como un medio cercano, regional y con capacidad operativa para cubrir eventos de alto impacto en distintos territorios.</t>
  </si>
  <si>
    <t>1. Poca demanda de servicios de producción.
2. Altos costos de producción y baja utilidad para Telecafé.
3. Posible cambio de objetivos estratégicos de contenido de Telecafé
4. Inexistencia del recursos humano. técnico y recursos presupuestales  necesarios para el diseño y desarrollo de los eventos o transmisiones especiales
5. Situaciones de tipo estructural, presupuestal o legal extraordinarios que eviten la realización de este tipo de contenidos.</t>
  </si>
  <si>
    <t>Evaluar de manera períodica la calidad de los contenidos de todos los programas que hacen parte de la parrilla de programación</t>
  </si>
  <si>
    <t>Evaluación de programación</t>
  </si>
  <si>
    <t>Promedio del resultado de la evaluación de programas</t>
  </si>
  <si>
    <t>Evaluación de programas</t>
  </si>
  <si>
    <t>El resultado de la revisión de contenidos en 2025 alcanzó un 95 %, lo que evidencia un desempeño altamente satisfactorio en los procesos implementados para garantizar la calidad de los contenidos audiovisuales.
 La aplicación de buenas prácticas y el cumplimiento de las políticas de calidad establecidas han generado un impacto positivo en la eficiencia de los procesos, fortaleciendo los estándares de producción del canal. Este resultado garantiza al televidente contenidos de calidad, coherentes con la misión de la televisión pública de informar, educar y entretener a audiencias de todas las edades.</t>
  </si>
  <si>
    <t xml:space="preserve">1. Incumplimiento en las actividades propuestas para la evaluación de los contenidos.
2. Pérdida de información </t>
  </si>
  <si>
    <r>
      <rPr>
        <b/>
        <sz val="9"/>
        <color theme="1"/>
        <rFont val="Aptos Narrow"/>
        <family val="2"/>
      </rPr>
      <t xml:space="preserve">2.1.2. TELECAFÉ expresa el fortalecimiento del sector audiovisual regional
</t>
    </r>
    <r>
      <rPr>
        <i/>
        <sz val="9"/>
        <color theme="1"/>
        <rFont val="Aptos Narrow"/>
        <family val="2"/>
      </rPr>
      <t>Aportar a la economía de la región mediante la tercerización de producciones audiovisuales que fortalezcan el sector audiovisual regional apoyando a generadores de productos y contenidos que contribuyan al fortalecimiento de la parrilla de TELECAFÉ</t>
    </r>
  </si>
  <si>
    <t>Convocar a los productores independientes para fortalecer la industria de la televisión regional</t>
  </si>
  <si>
    <t>Convocatorias Industria Audiovisual Regional</t>
  </si>
  <si>
    <t>Recursos asignados por MINTIC  para la línea de contenidos y programación/ Recursos destinados a convocatorias*100%</t>
  </si>
  <si>
    <t>Plan de inversión</t>
  </si>
  <si>
    <t>14 convocatorias, recibisdas a satisfación en todas sus fases, preproducción, producción y posproducción. en estas, el  apoyo a la industria audiovisual local se consolidó durante la vigencia 2025 mediante la realización de 14 productos desarrollados por casas productoras de la región, que dieron como resultado 125 capítulos. Estas producciones reflejaron la cultura, la identidad y la diversidad del Eje Cafetero a través de formatos como documentales, series de ficción, mediometrajes, cápsulas infantiles y realities.
Se trata de contenidos de alta calidad técnica y narrativa, que reafirman el compromiso del canal con el Triángulo del Café, al tiempo que fortalecen la fidelización de las audiencias, apelando a la emocionalidad y al sentido de pertenencia regional.</t>
  </si>
  <si>
    <t>1. Ejecución incompleta del plan de inversión aprobado por MINTIC.
2. Incumplimiento a las disposiciones reglamentadas por el MINTIC</t>
  </si>
  <si>
    <r>
      <rPr>
        <b/>
        <sz val="9"/>
        <color theme="1"/>
        <rFont val="Aptos Narrow"/>
        <family val="2"/>
      </rPr>
      <t>2.1.3. TELECAFÉ expresa patrimonio audiovisual</t>
    </r>
    <r>
      <rPr>
        <sz val="9"/>
        <color theme="1"/>
        <rFont val="Aptos Narrow"/>
        <family val="2"/>
      </rPr>
      <t xml:space="preserve">
</t>
    </r>
    <r>
      <rPr>
        <i/>
        <sz val="9"/>
        <color theme="1"/>
        <rFont val="Aptos Narrow"/>
        <family val="2"/>
      </rPr>
      <t>La preservación, conservación y digitalización del archivo audiovisual de TELECAFÉ es fundamental para ello se centrarán esfuerzos humanos y tecnológicos para la migración total de los contenidos audiovisuales de nuestro canal regional, rescatando la memoria audiovisual del Eje Cafetero.</t>
    </r>
  </si>
  <si>
    <t xml:space="preserve">Ejecutar el plan de migración para conservación y digitalización del archivo audiovisual de Telecafé </t>
  </si>
  <si>
    <t>Archivo audiovisual digitalizado</t>
  </si>
  <si>
    <t>Número de soportes de archivo audiovisual digitalizado/ sobre número de soportes archivo audiovisual histórico *100</t>
  </si>
  <si>
    <t>Informes archivo digital</t>
  </si>
  <si>
    <t>Durante 2025, Telecafé fortaleció la gestión y conservación de su memoria histórica audiovisual, logrando incrementar la digitalización del archivo histórico del 10,01 % al 22,70 %, lo que representa un avance del 12,6 % del total de soportes. Este resultado fue posible gracias a un proceso integral que combinó la digitalización técnica con la depuración y ordenamiento del archivo. En 2024 se identificaron 28.231 soportes, de los cuales 6.996 correspondían a producciones externas sin derechos patrimoniales para el canal, por lo que fueron dados de baja conforme a la normativa vigente. Esta acción permitió reducir la carga de digitalización y optimizar los recursos institucionales. Adicionalmente, mediante el sistema DIVA se digitalizaron 1.445 soportes, contribuyendo al incremento del porcentaje total. Estas acciones consolidan una gestión más eficiente del archivo audiovisual y ratifican el compromiso de Telecafé con la preservación del patrimonio audiovisual y la memoria histórica del país.</t>
  </si>
  <si>
    <t>1. Falta de recursos para la ejecución de la conservación y digitalización del archivo de Telecafé.
2. Daños en el software o en la sistematización de archivos LTO que no permitan dar continuidad a la digitalización del archivo del Canal.
3. Pérdida y/o deterioro del patrimonio audiovisual del canal.</t>
  </si>
  <si>
    <t>Archivo Audiovisual</t>
  </si>
  <si>
    <r>
      <rPr>
        <b/>
        <sz val="9"/>
        <color theme="1"/>
        <rFont val="Aptos Narrow"/>
        <family val="2"/>
      </rPr>
      <t>2.1.4. TELECAFÉ expresa audiencia</t>
    </r>
    <r>
      <rPr>
        <sz val="9"/>
        <color theme="1"/>
        <rFont val="Aptos Narrow"/>
        <family val="2"/>
      </rPr>
      <t xml:space="preserve">
</t>
    </r>
    <r>
      <rPr>
        <i/>
        <sz val="9"/>
        <color theme="1"/>
        <rFont val="Aptos Narrow"/>
        <family val="2"/>
      </rPr>
      <t>Contar con rating periódico que permitan medir el impacto que nuestras diferentes franjas tienen en la audiencia y tomar decisiones para la mejora continua de la programación del Canal; igualmente, como insumo para la comercialización de nuestros espacios en la parrilla de prorgamación</t>
    </r>
  </si>
  <si>
    <t>Medir el comportamiento de los programas de Telecafé a través del análisis periódico de la medición de rating suministrado por IBOPE</t>
  </si>
  <si>
    <t>Rating</t>
  </si>
  <si>
    <t>Informe de Rating arrojado por IBOPE</t>
  </si>
  <si>
    <t>Mensual</t>
  </si>
  <si>
    <t>IBOPE</t>
  </si>
  <si>
    <t>Durante 2025, la medición de audiencias se realizó de manera mensual, acompañada de un esquema de seguimiento permanente a través de dos análisis estratégicos. El primer informe evaluó el comportamiento de la parrilla de programación, permitiendo identificar el desempeño de las audiencias por franjas horarias y orientar la toma de decisiones para ajustar contenidos, fortalecer la estabilidad de las franjas y avanzar en la fidelización de los televidentes.
El segundo informe se enfocó en la programación propia del canal, analizando el desempeño de cada uno de los programas producidos por la Entidad, como una herramienta de seguimiento al trabajo de los equipos, a la calidad de los contenidos y a su impacto en las audiencias. La articulación de ambos análisis permitió mantener, y en varios meses superar, los niveles de rating alcanzados durante 2025, evidenciando una gestión programática basada en datos y mejora continua.</t>
  </si>
  <si>
    <t>1. Reducción del nivel de teleaudiencia de la programación del Canal, medido a través del rating.
2. Perdida de la información, ausencia de herramientas para la medición, ausencia del talento formado que procesa la información arrojada por las herramientas.</t>
  </si>
  <si>
    <t>3. Gestión con valores para resultados. (de la ventanilla hacia afuera)</t>
  </si>
  <si>
    <t>% DE CUMPLIMIENTO PRODUCCIÓN Y PROGRAMACIÓN</t>
  </si>
  <si>
    <t xml:space="preserve">3. TELECAFÉ es Ecosistema Digital </t>
  </si>
  <si>
    <t xml:space="preserve">3.1. Contar con una estrategia social media que permita generar incremento significativo en la interacción con usuarios y seguidores </t>
  </si>
  <si>
    <r>
      <rPr>
        <b/>
        <sz val="9"/>
        <color theme="1"/>
        <rFont val="Aptos Narrow"/>
        <family val="2"/>
      </rPr>
      <t xml:space="preserve"> 3.1.1. TELECAFÉ expresa diversificación de contenidos</t>
    </r>
    <r>
      <rPr>
        <sz val="9"/>
        <color theme="1"/>
        <rFont val="Aptos Narrow"/>
        <family val="2"/>
      </rPr>
      <t xml:space="preserve">
</t>
    </r>
    <r>
      <rPr>
        <i/>
        <sz val="9"/>
        <color theme="1"/>
        <rFont val="Aptos Narrow"/>
        <family val="2"/>
      </rPr>
      <t xml:space="preserve">Generar contenidos transmedia que impacten positivamente nuestras redes sociales y página web, a través de una estrategia y una cultura digital generando contenidos propios de las plataformas digitales aunados a estrategias comerciales para crecimiento tanto de seguidores como económico </t>
    </r>
  </si>
  <si>
    <t>Crear y publicar contenidos establecidos  en la parilla de programación para aumentar el alcance orgánico en las redes sociales</t>
  </si>
  <si>
    <t>Alcande orgánico Contenidos multiplataforma</t>
  </si>
  <si>
    <t>Alcance Orgánico (%) = (Impresiones Orgánicas / Total de Seguidores) * 100</t>
  </si>
  <si>
    <t>Informe de redes sociales</t>
  </si>
  <si>
    <t>La estrategia digital trabajada durante la vigencia conllevó a resultados altamente exitosos, estando por encima de las cifras proyectadas, se lograron incrementos significativos en cada una de las redes sociales; así como la interacción, visitas a página web, gracias a la creación de contenidos diferenciales, participación activa del personal y demás estrategias implementadas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t>
  </si>
  <si>
    <t>1. Reducción del número de usuarios que interactúan con las redes sociales del Canal Telecafé.
2. Falta de recursos para inversión en pauta publicitaria en redes sociales.
3.  Pérdida de la información, ausencia de herramientas para la medición, ausencia del talento formado que procesa la información arrojada por las herramientas.</t>
  </si>
  <si>
    <t>Área Digital</t>
  </si>
  <si>
    <t>Educar, entretener e informar a través de la producción, programación, emisión, transmisión y comercialización de contenidos que identifiquen las traiciones e indentidades del Eje Cafetero ante el mundo.</t>
  </si>
  <si>
    <t>3. Gestión con valores para resultados. (de la ventanilla hacia afuera)
5. Información y comunicación</t>
  </si>
  <si>
    <r>
      <rPr>
        <b/>
        <sz val="9"/>
        <color theme="1"/>
        <rFont val="Aptos Narrow"/>
        <family val="2"/>
      </rPr>
      <t>3.1.2. TELECAFÉ expresa interacción</t>
    </r>
    <r>
      <rPr>
        <sz val="9"/>
        <color theme="1"/>
        <rFont val="Aptos Narrow"/>
        <family val="2"/>
      </rPr>
      <t xml:space="preserve">
Fortalecer los contenidos a través de una estrategia transmedia que logre incrementar la interacción y las cifras de los seguidores de nuestra comunidad digital, haciendo uso eficiente de las herramientas tecnológicas y digitales  </t>
    </r>
  </si>
  <si>
    <t>Generar y publicar noticias diarias de carácter local, nacional e internacional con una diferencia de horario de mínimo 1 hora para garantizar el alcance.</t>
  </si>
  <si>
    <t>Engagement (Nivel de interacción de una marca con sus seguidores)</t>
  </si>
  <si>
    <t>Tasa de Interacción = Total de Interacciones (comentarios, me gusta, compartidos) x100 / Número de Noticias Publicadas</t>
  </si>
  <si>
    <t>Mensual (acumulable)</t>
  </si>
  <si>
    <t>&gt;3%</t>
  </si>
  <si>
    <t>Desarrollar contenido audiovisual humanizando la marca Telecafé, involucrando a los colaboradores mediante contenido ligero para lograr más interacción</t>
  </si>
  <si>
    <t>Videos para redes</t>
  </si>
  <si>
    <t>Videos creados = Total de videos publicados por mes</t>
  </si>
  <si>
    <t>Semanal (acumulable)</t>
  </si>
  <si>
    <t>Desarrollar contenido audiovisual donde se resalte la cultura y tradición del Eje Cafetero.</t>
  </si>
  <si>
    <t xml:space="preserve">Alcance en facebook </t>
  </si>
  <si>
    <t>Alcance de personas en Facebook</t>
  </si>
  <si>
    <t>Alcance en Instagram</t>
  </si>
  <si>
    <t>Alcance de personas en Instagram</t>
  </si>
  <si>
    <t>Crear nuevas secciones por medio de la narrativa audiovisual con el fin de conseguir nuevos seguidores en la red social de Instagram</t>
  </si>
  <si>
    <t>Seguidores</t>
  </si>
  <si>
    <t>Tasa de Crecimiento de Seguidores: Tasa de Crecimiento (%) = [(Nuevos Seguidores / Seguidores Iniciales) * 100]</t>
  </si>
  <si>
    <t>Crear "Tik Toks" en tendencia para aumentar el alcance de la cuenta</t>
  </si>
  <si>
    <t>Alcance en Tik Tok</t>
  </si>
  <si>
    <t>Alcance de personas en Tik Tok</t>
  </si>
  <si>
    <t>Generar y publicar en página web noticias diarias de carácter local, nacional e internacional con una diferencia de horario de mínimo 1 hora para garantizar el alcance</t>
  </si>
  <si>
    <t>Publicaciones en página web</t>
  </si>
  <si>
    <t>Alcance de personas en página web (noticias)</t>
  </si>
  <si>
    <t>% CUMPLIMIENTO DIGITAL</t>
  </si>
  <si>
    <t>4. TELECAFÉ es Modernización Tecnológica</t>
  </si>
  <si>
    <t>TECNOLOGÍA E INNOVACIÓN TEI</t>
  </si>
  <si>
    <t>4.1.Renovar y ampliar la capacidad operativa del canal a nivel de producción, emisión, transmisión y ecosistema digital, fortaleciendo la capacidad instalada y los procesos técnicos y tecnológicos de TELECAFÉ</t>
  </si>
  <si>
    <r>
      <rPr>
        <b/>
        <sz val="9"/>
        <color theme="1"/>
        <rFont val="Aptos Narrow"/>
        <family val="2"/>
      </rPr>
      <t>4.1.1. TELECAFÉ expresa tecnología</t>
    </r>
    <r>
      <rPr>
        <sz val="9"/>
        <color theme="1"/>
        <rFont val="Aptos Narrow"/>
        <family val="2"/>
      </rPr>
      <t xml:space="preserve">
</t>
    </r>
    <r>
      <rPr>
        <i/>
        <sz val="9"/>
        <color theme="1"/>
        <rFont val="Aptos Narrow"/>
        <family val="2"/>
      </rPr>
      <t>Mejorar la capacidad instalada técnica, operativa y tecnológica tanto para pantalla como para medios digitales.</t>
    </r>
  </si>
  <si>
    <t>Planear anualmente la inversión tecnológica para garantizar el suministro de los recursos tecnológicos y el respectivo soporte técnico que permitan el normal funcionamiento del Canal</t>
  </si>
  <si>
    <t>Plan de inversión tecnológica</t>
  </si>
  <si>
    <t>% de cumplimiento del Plan de Inversión Tecnológica anual</t>
  </si>
  <si>
    <t>Informes del plan de inversión</t>
  </si>
  <si>
    <t>De acuerdo con el plan proyectado y el cual está financiado con recursos FUTIC - Resolución 010 de 2025, se logra la adquisición de los equipos registrados en el proyecto y se maximizó el recurso, logrando adquirir algunas necesidades prioritarias, gracias a la consecución de equipos con la misma calidad y especificaciones técnicas con tarifas favorables para el Canal</t>
  </si>
  <si>
    <t>1. Cumplimiento inferior a la meta del 90% establecida para la ejecución de los recursos asignados para proyectos de inversión en infraestructura tecnológica de la entidad.
2. Cumplimiento inferior a lo esperado sobre la ejecución de recursos provenientes del MINTIC , que impactan significativamente en los proyectos de inversión.
3. Asignación de recursos sin el tiempo suficiente para el desarrollo y cumplimiento de los proyectos.</t>
  </si>
  <si>
    <t>Tecnología e Innovación</t>
  </si>
  <si>
    <t>3. Gestión con valores para resultados (de la ventanilla hacia afuera)</t>
  </si>
  <si>
    <t>Dar continuidad al proceso de desarrollo e inversión tecnológica</t>
  </si>
  <si>
    <t>Cambio en el valor de los activos</t>
  </si>
  <si>
    <t>((Valor activos del canal en la vigencia/valor activos del canal en la vigencia anterior) -1)*100</t>
  </si>
  <si>
    <t>Información contable</t>
  </si>
  <si>
    <t>El bajo incremento en el valor de los activos se debe a la inversión de la vigencia en infraestructura tecnológica y a la depreciación de los equipos</t>
  </si>
  <si>
    <t xml:space="preserve">1. No contar con la información contable para realizar la fórmula </t>
  </si>
  <si>
    <t>3. Gestión con valor para resultados (de la ventanilla hacia adentro)</t>
  </si>
  <si>
    <r>
      <rPr>
        <b/>
        <sz val="9"/>
        <color theme="1"/>
        <rFont val="Aptos Narrow"/>
        <family val="2"/>
      </rPr>
      <t>4.1.2. TELECAFÉ expresa cobertura</t>
    </r>
    <r>
      <rPr>
        <sz val="9"/>
        <color theme="1"/>
        <rFont val="Aptos Narrow"/>
        <family val="2"/>
      </rPr>
      <t xml:space="preserve">
Garantizar la continuidad del servicio de televisión y cobertura de la señal abierta en el Eje Cafetero
</t>
    </r>
  </si>
  <si>
    <t>Aumentar la cobertura de la señal en el Eje Cafetero</t>
  </si>
  <si>
    <t>Cobertura de la señal</t>
  </si>
  <si>
    <t>Número de municipios del eje cafetero cubiertos con señal abierta/número total de municipios del eje cafetero</t>
  </si>
  <si>
    <t>Número de municipios con cobertura de señal</t>
  </si>
  <si>
    <t>Actualmente la red de transmisión analógica brinda cobertura de la señal audiovisual de Telecafé LTDA en 51 de los 53 municipios del eje cafetero, cubriendo aproximadamente un 96,23% de la región.</t>
  </si>
  <si>
    <t>1. Falta de disponibilidad presupuestal para la ejecución de los mantenimientos preventivos y correctivos de las estaciones
2. Incumplimiento o falta de efectividad en la labor adelantada.</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</si>
  <si>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t>
  </si>
  <si>
    <t xml:space="preserve">Ejecutar el Plan de Mantenimiento de la Red de Transmisión </t>
  </si>
  <si>
    <t>Continuidad del servicio de señal abierta</t>
  </si>
  <si>
    <t>Número de estaciones en funcionamiento / Total estaciones</t>
  </si>
  <si>
    <t>Cronograma de mantenimiento</t>
  </si>
  <si>
    <t>El cronograma de mantenimiento de las 18 estaciones que conforman la red de radiodifusión analógica de Telecafe, se ha venido cumpliendo según lo programado, con este mantenimiento preventivo se ha logrado mantener operativas y en correcto estado de funcionamiento todas las estaciones, dando como resultado una señal radiodifundida de alta confiabilidad, para la prestación del servicio de televisión pública y servicios de telecomunicaciones.</t>
  </si>
  <si>
    <t xml:space="preserve">Ejecutar el Plan de Mantenimiento de la infraestructura para producción y emisión </t>
  </si>
  <si>
    <t>Mantenimiento equipos de producción y emisión</t>
  </si>
  <si>
    <t>No. de mantenimientos correctivos realizados/No. de mantenimientos preventivos realizados*100</t>
  </si>
  <si>
    <t xml:space="preserve">Durante este segundo semestre del año 2025 se realizado labores de mantenimiento preventivo a los equipos de producción, el personal técnico realiza los reportes de novedades en el Formato Técnico de Emisión, se identifican anomalías en los procedimientos técnicos para mejorarlos. El cronograma proyectado para el mantenimiento de los equipos de producción se ejecutó durante el año 2025 – por ciclos de mantenimiento cuatrimestrales, decisión que se adopta y cumple desde el año 2022, según las evidencias de los indicadores y recomendaciones por parte de los fabricantes de los equipos. </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</si>
  <si>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
Mejorar continuamente el Sistema Integrado de Gestión</t>
  </si>
  <si>
    <t>% DE CUMPLIMIENTO TECNOLOGÍA E INNOVACIÓN</t>
  </si>
  <si>
    <t xml:space="preserve">4.2. Garantizar la eficiencia energética del Canal mediante el uso eficiente de la energía eléctrica en la operación de la entidad, así como el uso eficiente del combustible </t>
  </si>
  <si>
    <r>
      <rPr>
        <b/>
        <sz val="9"/>
        <color theme="1"/>
        <rFont val="Aptos Narrow"/>
        <family val="2"/>
      </rPr>
      <t>4.2.1. TELECAFÉ expresa gestión de la energía</t>
    </r>
    <r>
      <rPr>
        <sz val="9"/>
        <color theme="1"/>
        <rFont val="Aptos Narrow"/>
        <family val="2"/>
      </rPr>
      <t xml:space="preserve">
</t>
    </r>
    <r>
      <rPr>
        <i/>
        <sz val="9"/>
        <color theme="1"/>
        <rFont val="Aptos Narrow"/>
        <family val="2"/>
      </rPr>
      <t xml:space="preserve">Realizar revisión, seguimiento y evaluación al consumo de la energía eléctrica de las sedes de Manizales, Pereira y Armenia, así como el consumo energético de unidades móviles y plantas eléctricas. </t>
    </r>
  </si>
  <si>
    <t>Garantizar el mejoramiento continuo a través de las auditorías internas y externas al sistema de gestión de la energía para el seguimiento y autoevaluación permanente</t>
  </si>
  <si>
    <t>Auditoría Ente certificador de calidad</t>
  </si>
  <si>
    <t>Resultado de la auditoría Ente Certificador</t>
  </si>
  <si>
    <t>Concepto favorable</t>
  </si>
  <si>
    <t xml:space="preserve">Informe de Auditoría </t>
  </si>
  <si>
    <t>CONCEPTO FAVORABLE</t>
  </si>
  <si>
    <t>Se logra la continuidad en la certificación del Sistema de Gestión de la Energía por parte de BVQI</t>
  </si>
  <si>
    <t>1. Participación reducida de funcionarios y contratistas en las acciones establecidas dentro del SGEn
2. Falta de participación de los líderes del proceso.
3.Procedimeintos ejecutados bajo técnica de muestreo, por tal motivo, podría o no detectarse errores materiales o ausencia de controles dado que las revisiones no abordan la totalidad y detalle de las operaciones ejecutadas.
4.Falta de efectividad y eficacia en las operaciones ejecutadas y en las actividades de control, poniendo en riesgo los intereses comunes y corporativos que al indicador competen.</t>
  </si>
  <si>
    <t>Seguimiento y revisión al consumo de energía eléctrica de las sedes de Manizales, Pereira y Armenia</t>
  </si>
  <si>
    <t>Consumo eléctrico facturado sede Manizales</t>
  </si>
  <si>
    <t xml:space="preserve">kWh/Día de producción </t>
  </si>
  <si>
    <t>KWh/h</t>
  </si>
  <si>
    <t>Factura energía eléctrica</t>
  </si>
  <si>
    <t>739.56 KWh/hora de producción</t>
  </si>
  <si>
    <t>765.92 KWh/hora de producción</t>
  </si>
  <si>
    <t>721,42 KW / hora día de producción</t>
  </si>
  <si>
    <t>759,04 KW / hora día de producción</t>
  </si>
  <si>
    <t>El comportamiento del consumo energético en la sede Manizales durante el segundo semestre de 2025 muestra un desempeño altamente satisfactorio, se situó ligeramente por debajo de la línea meta (759,63 kWh/dp), con una variación negativa de apenas -0,08%. Este resultado indica que las acciones de eficiencia energética implementadas han permitido mantener el consumo dentro de los límites proyectados, a pesar de las variaciones operativas propias de la producción televisiva.</t>
  </si>
  <si>
    <t>1. Falta de suministro de información  para obtener el resultado del indicador 
2. Pérdida de información
3. Falta de personal para el análisis del indicador</t>
  </si>
  <si>
    <t>Líder Eficiencia Energética</t>
  </si>
  <si>
    <t>Promover iniciativas, hábitos y condiciones para el buen uso y consumo de los recursos.
Mejorar continuamente el Sistema Integrado de Gestión</t>
  </si>
  <si>
    <t>Consumo eléctrico facturado sede Pereira</t>
  </si>
  <si>
    <t>161.28 KWh/hora de producción</t>
  </si>
  <si>
    <t>188.40 KWh/hora de producción</t>
  </si>
  <si>
    <t>157,01 KW / hora de producción</t>
  </si>
  <si>
    <t>171,52 KW / hora de producción</t>
  </si>
  <si>
    <t xml:space="preserve">La sede Pereira ha mostrado un desempeño energético sobresaliente durante el segundo semestre, el consumo se situó un 6,63% por debajo de la meta (183,49 kWh/dp), lo que representa un ahorro energético significativo y una gestión ejemplar de los recursos.
</t>
  </si>
  <si>
    <t>Consumo eléctrico facturado sede Armenia</t>
  </si>
  <si>
    <t>126.75 KWh/hora de producción</t>
  </si>
  <si>
    <t>141.74 KWh/hora de producción</t>
  </si>
  <si>
    <t>132,63 KW / hora de producción</t>
  </si>
  <si>
    <t>125,03 KW / hora de producción</t>
  </si>
  <si>
    <t>La sede armenia presenta un buen nivel de ahorro relativo del segundo semestre, mantuvo un 0,88% por debajo de la meta (126,15 kWh/dp), alcanzando el objetivo propuesto.</t>
  </si>
  <si>
    <t>Evaluar el consumo energético por hora de transmisión de las unidades móviles 1, 2 y web y a las plantas eléctricas</t>
  </si>
  <si>
    <t>Consumo Diesel unidades móviles HD 1 y  2</t>
  </si>
  <si>
    <t>kWh/Hora de transmisión ó
Galones de Diesel/Hora de transmisión</t>
  </si>
  <si>
    <t>Formato de registro de Kilometraje y formato de registro de trabajo en campo</t>
  </si>
  <si>
    <t>4.70 KWh/hora*km</t>
  </si>
  <si>
    <t>2,82 KWh/hora*km</t>
  </si>
  <si>
    <t>1,70 KW / hora por km</t>
  </si>
  <si>
    <t>3,91 KW / hora por km</t>
  </si>
  <si>
    <t>No se cumplió la meta establecida, con una reducción del 2,55% respecto al objetivo. Un objetivo tan bajo no es realista cuando los datos se toman por tanqueo, ya que inevitablemente se producen meses con consumos muy altos (cuando se acumulan varios desplazamientos) y meses con consumos muy bajos (cuando no hay tanqueo).</t>
  </si>
  <si>
    <t>Consumo Diesel Unidad Móvil Web</t>
  </si>
  <si>
    <t>1.65 KWh/hora*km</t>
  </si>
  <si>
    <t>2,09  KWh/hora*km</t>
  </si>
  <si>
    <t>2,32 KW / hora por km</t>
  </si>
  <si>
    <t>1,45 KW / hora por km</t>
  </si>
  <si>
    <t>El promedio del semestre (1,45 kWh/km) está por debajo de la meta, lo que en condiciones ideales indicaría cumplimiento. Sin embargo, dado que la medición es por tanqueo, este dato lo interpretaría con cautela.</t>
  </si>
  <si>
    <t>Consumo Diesel plantas eléctricas unidades móviles HD 1 y  2</t>
  </si>
  <si>
    <t>86.91 KWh/hora de producción</t>
  </si>
  <si>
    <t>28,6 KWh/hora*hora de producción</t>
  </si>
  <si>
    <t>31,6 KW / hora por hora de producción</t>
  </si>
  <si>
    <t>21,50 KW / hora por hora de producción</t>
  </si>
  <si>
    <t>El consumo real es significativamente inferior a la meta, lo que representa un cumplimiento muy por encima de lo esperado indicando una operación más eficiente de lo previsto.</t>
  </si>
  <si>
    <t>% DE CUMPLIMIENTO SISTEMA DE GESTIÓN DE LA ENERGÍA</t>
  </si>
  <si>
    <t>4.3. Generar estrategias acordes a la información del Canal para administrar de manera eficiente los recursos tecnológicos, los sistemas de información y el uso y acceso a los datos informáticos</t>
  </si>
  <si>
    <r>
      <rPr>
        <b/>
        <sz val="9"/>
        <color theme="1"/>
        <rFont val="Aptos Narrow"/>
        <family val="2"/>
      </rPr>
      <t>4.3.1. TELECAFÉ expresa seguridad informática</t>
    </r>
    <r>
      <rPr>
        <sz val="9"/>
        <color theme="1"/>
        <rFont val="Aptos Narrow"/>
        <family val="2"/>
      </rPr>
      <t xml:space="preserve">
</t>
    </r>
    <r>
      <rPr>
        <i/>
        <sz val="9"/>
        <color theme="1"/>
        <rFont val="Aptos Narrow"/>
        <family val="2"/>
      </rPr>
      <t>Contar con el Manual de Gobierno TI, acorde con la normatividad y con un Plan Estratégico de Tecnologías de la Información -PETI- acorde a los lineamientos establecidos por Función Pública, MIPG y el Marco de Referencia de Arquitectura Empresarial - MRAE</t>
    </r>
  </si>
  <si>
    <t>Establecer un Plan Estratégico de Tecnologías de la Información acordes con las necesidades tecnológicas de la entidad, identificando oportunidades que conlleven la transformación digital alineada con el cumplimiento de los objetivos estratégicos del Canal</t>
  </si>
  <si>
    <t>PETI
GOBIERNO TI</t>
  </si>
  <si>
    <t>% de avance de implementación del PETI y Gobierno TI</t>
  </si>
  <si>
    <t>Informe de avance de PETI y Gobierno TI</t>
  </si>
  <si>
    <t>Durante el segundo semestre de 2025 se adelantaron acciones importantes alineadas con las estrategias de Gobierno TI y PETI, dentro de las que se destacan:
•	Conformidad: Se ha realizado seguimiento a diferentes procesos para garantizar trazabilidad de la información, mantenimiento de equipos y tiempos de respuesta a requerimientos internos (Mesa de Servicios, soportes, seguridad informática).
•	Optimización de compras TI: Se realizó la adquisición de equipos de servidores con el fin de optimizar y ampliar la capacidad del data center institucional. Dentro de estas mejoras se destacan los cambios y actualizaciones en los servidores de Directorio Activo y de gestión documental (Admidachi), los cuales fueron migrados a una versión Windows Server 2025, garantizando mayor estabilidad, seguridad y rendimiento.
Adicionalmente, se llevó a cabo la adquisición y renovación de dos switches de red Aruba, destinados a fortalecer la conectividad de red a nivel LAN en capa 2, permitiendo la integración de nuevos equipos. De igual manera, se implementaron soluciones FortiAP para la ampliación y mejora del acceso de clientes a las redes Wi-Fi institucionales.
Finalmente, se incorporó una solución de almacenamiento centralizado, mediante la adquisición de un servidor SAN con capacidad suficiente para soportar el flujo, respaldo y transferencia de información entre las diferentes sedes, mejorando la disponibilidad y continuidad de los servicios tecnológicos.
•	Gestión de proveedores: Se mantiene un esquema de control y seguimiento para supervisar procesos y contratos con los diferentes proveedores.
•	Transferencia de información: Se realizaron capacitaciones a los grupos de interés de uso de las tecnologías de la entidad sobre buenas prácticas de ciberseguridad.
Se registra un avance del 100 % en la implementación del Plan Estratégico de Tecnologías de la Información y las Comunicaciones (PETI), durante el segundo semestre de 2025.</t>
  </si>
  <si>
    <t>1. Participación reducida de funcionarios y contratistas en las acciones programadas en el plan de T.I.
2. Incumplimiento de las acciones programadas por falta de disponibilidad presupuestal.
3. Retrasos en la ejecución del plan de T.I. por falta de personal.</t>
  </si>
  <si>
    <t>Sistemas</t>
  </si>
  <si>
    <t>Mejorar continuamente el Sistema Integrado de Gestión</t>
  </si>
  <si>
    <t xml:space="preserve"> Impulsar la adopción de lineamientos y acciones en torno al Gobierno de TI -(Cumplimiento y alineación políticas TI, esquema de gobierno TI, gestión integral de proyectos TI y gestión de la operación de TI)</t>
  </si>
  <si>
    <t xml:space="preserve">
Gobierno TI</t>
  </si>
  <si>
    <t>% de avance de ejecución de plan de trabajo de Gobierno TI</t>
  </si>
  <si>
    <t>Informe de avance de Plan de Trabajo de Gobierno TI</t>
  </si>
  <si>
    <t>Contar con un programa de revisión y actualización de las políticas de seguridad de la información garantizando la vigencia de esta</t>
  </si>
  <si>
    <t>Política de Seguridad de la Información</t>
  </si>
  <si>
    <t>Número de revisiones y/o actualizaciones de las políticas de seguridad informática</t>
  </si>
  <si>
    <t>Informe de revisión de las políticas de seguridad informática</t>
  </si>
  <si>
    <t>Durante el segundo semestre de 2025,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La actualización de la política de TI de Telecafé representa una mejora significativa respecto a la versión anterior, alineándose con prácticas modernas de gestión de tecnología y seguridad de la información. Se recomienda continuar con revisiones periódicas para mantener su vigencia y efectividad.</t>
  </si>
  <si>
    <t>1. Incumplimiento en la ejecución de las actividades programadas.
2. Incumplimiento de las acciones programadas por falta de disponibilidad presupuestal.
3. Falta de personal para realizar las actividades.</t>
  </si>
  <si>
    <r>
      <rPr>
        <b/>
        <sz val="9"/>
        <color theme="1"/>
        <rFont val="Aptos Narrow"/>
        <family val="2"/>
      </rPr>
      <t xml:space="preserve">4.3.2. TELECAFÉ EXPRESA transparencia de la información </t>
    </r>
    <r>
      <rPr>
        <sz val="9"/>
        <color theme="1"/>
        <rFont val="Aptos Narrow"/>
        <family val="2"/>
      </rPr>
      <t xml:space="preserve">
</t>
    </r>
    <r>
      <rPr>
        <i/>
        <sz val="9"/>
        <color theme="1"/>
        <rFont val="Aptos Narrow"/>
        <family val="2"/>
      </rPr>
      <t>Garantizar información disponible y actualizada en cumplimiento de la ley de transparencia y del derecho de acceso a la información pública, Ley 1712 de 2014</t>
    </r>
  </si>
  <si>
    <t>Mantenimiento y seguimiento al sitio web de la entidad para garantizar acceso a la información de manera eficaz, ágil y fácil, brindando transparencia de la  información</t>
  </si>
  <si>
    <t>Página Web</t>
  </si>
  <si>
    <t>% de actualización de la información que debe estar publicada en la página web de la entidad</t>
  </si>
  <si>
    <t>Página WEB</t>
  </si>
  <si>
    <t>Durante el segundo semestre de 2025 se realizaron las actualizaciones y modificaciones para mantener la página con información relevante para los usuarios que consulten nuestro sitio web. Además, se realizaron los ajustes necesarios para el cumplimiento de las obligaciones legales de transparencia activa y accesibilidad web exigidos por según el   Índice de Transparencia y Accesibilidad ITA de la Procuraduría General de la Nación.</t>
  </si>
  <si>
    <t>1. Daños en la página web de la entidad 
2. Falta de dispocisión de los servidores de Telecafé para el suministro y actualización de la página</t>
  </si>
  <si>
    <t>Diseñar un plan de mantenimiento que garantice el servicio de los equipos de cómputo</t>
  </si>
  <si>
    <t>Mantenimiento equipos de cómputo</t>
  </si>
  <si>
    <t>Eficacia
Efectividad</t>
  </si>
  <si>
    <t>Se realizaron 133 mantenimientos preventivos a los equipos de cómputo, de los cuales solo 3 requirieron mantenimiento correctivo</t>
  </si>
  <si>
    <t>1. Incumplimiento en la ejecución de las actividades programadas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</si>
  <si>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 DE CUMPLIMIENTO SEGURIDAD INFORMÁTICA</t>
  </si>
  <si>
    <t xml:space="preserve">5. TELECAFÉ es Fortalecimiento Institucional  </t>
  </si>
  <si>
    <t>GESTIÓN HUMANA Y ADMINISTRATIVA
GH</t>
  </si>
  <si>
    <t xml:space="preserve">5.1. Fortalecer las condiciones laborales de los colaboradores </t>
  </si>
  <si>
    <r>
      <rPr>
        <b/>
        <sz val="9"/>
        <color theme="1"/>
        <rFont val="Aptos Narrow"/>
        <family val="2"/>
      </rPr>
      <t>5.1.1. TELECAFÉ expresa transformación humana</t>
    </r>
    <r>
      <rPr>
        <sz val="9"/>
        <color theme="1"/>
        <rFont val="Aptos Narrow"/>
        <family val="2"/>
      </rPr>
      <t xml:space="preserve">
</t>
    </r>
    <r>
      <rPr>
        <i/>
        <sz val="9"/>
        <color theme="1"/>
        <rFont val="Aptos Narrow"/>
        <family val="2"/>
      </rPr>
      <t>Lograr condiciones laborales adecuadas de los colaboradores incluyendo aquellos en condición de discapacidad; propiciando actividades de bienestar, capacitación, que potencien sus capacidades intelectuales y operativas para lograr un mayor desempeño laboral.</t>
    </r>
  </si>
  <si>
    <t>Diseñar, normalizar, socializar e implementar un Plan Estratégico de Talento Humano que contribuya al cumplimiento de metas y objetivos de los colaboradores, basados en crecimiento, productividad y desempeño</t>
  </si>
  <si>
    <t>PETH</t>
  </si>
  <si>
    <t>% de avance de implementación del PETH</t>
  </si>
  <si>
    <t>Informe de avance del PETH</t>
  </si>
  <si>
    <t>Se cuenta con el PETH debidamente documentado e implementado</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</si>
  <si>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</si>
  <si>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Gestión Humana y Administrativa</t>
  </si>
  <si>
    <t>Medir y mantener la sitisfacción del cliente</t>
  </si>
  <si>
    <t>1. Talento humano</t>
  </si>
  <si>
    <t>Contar con planes de bienestar que generen condiciones de trabajo que promuevan el desarrollo laboral e individual y se reflejen en el cumplimiento de objetivos y metas institucionales</t>
  </si>
  <si>
    <t>Plan de Bienestar</t>
  </si>
  <si>
    <t>No. de actividades ejecutadas/No. de actividades programadas</t>
  </si>
  <si>
    <t>Cronograma de actividades de bienestar
Registros de asistencia
Plan de bienestar</t>
  </si>
  <si>
    <t xml:space="preserve">Durante la vigencia 2025, se ejecutó el 100% del plan de bienestar social, mediante la realización de actividades de reconocimiento en fechas especiales como el Día de la Mujer, Día de la Madre, Día del Padre, Amor y Amistad, Halloween y la celebración de fin de año, entre otras. Estas actividades estuvieron orientadas a fomentar un ambiente laboral armónico, fortalecer el sentido de pertenencia y reconocer la labor de los colaboradores de Telecafé Ltda. La participación activa del personal en estas jornadas contribuyó positivamente al clima organizacional y al bienestar integral de los servidores. </t>
  </si>
  <si>
    <t>Contribuir al fortalecimiento de las competencias y habilidades de los colaboradores, por medio actividades de formación que apunten a las necesidades de la empresa, como una herramienta para la gestión y desarrollo de nuestro Talento Humano</t>
  </si>
  <si>
    <t>Plan de Formación</t>
  </si>
  <si>
    <t>Plan de formación 
Cronograma de actividades de formación
Registro de asistencia</t>
  </si>
  <si>
    <t>El cumplimiento del plan de capacitaciones para la vigencia 2025 alcanzó el 100%, con la realización de aproximadamente 35 actividades formativas dirigidas a los colaboradores de Telecafé Ltda. Estas capacitaciones abordaron integralmente las dimensiones del ser, el saber y el hacer, fortaleciendo tanto las competencias técnicas como las habilidades blandas del personal. Este resultado refleja el compromiso de la entidad con el desarrollo integral de su talento humano y la mejora continua.</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</si>
  <si>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</si>
  <si>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Mantener una programación de calidad y contenidos regionales. Mejorar permanentemente el Sistema de Gestión de Calidad.
Medir y mantener la satisfacción del cliente.</t>
  </si>
  <si>
    <t>1. Talento humano
6. Gestión del conocimiento y la innovación</t>
  </si>
  <si>
    <t>Evaluar las competencias laborales del personal para asegurar un buen nivel y desarrollo de las funciones</t>
  </si>
  <si>
    <t>Desempeño y competencia cliente interno</t>
  </si>
  <si>
    <t>Promedio resultados de la evaluación de desempeño y competencia de personal</t>
  </si>
  <si>
    <t xml:space="preserve">* Decreto Único Reglamentario del Sector de Función Pública 1083 de 2015.
* Drecreto 815 de 2018.
* Procedimiento Evaluación de Competencias y Plan de Capacitación - GH-PRO-06
* Evaluación de competencias - GH-FOR-37
* Informe de la evaluación </t>
  </si>
  <si>
    <t>El promedio de resultados de la evaluación de desempeño y competencias del personal para la vigencia 2025 fue de 4,72, calculado con base en la evaluación de 26 colaboradores de Telecafé Ltda. Este resultado refleja un desempeño sobresaliente en todas las áreas de la entidad.</t>
  </si>
  <si>
    <t xml:space="preserve">1. Falta de conocimiento del desempeño de los colaboradores.
2. No contar con la disposición del personal para la evaluación de competencias laborales.
3. Falta de objetividad y parcialidad </t>
  </si>
  <si>
    <t xml:space="preserve">Conocer el nivel de satisfacción del cliente interno de Telecafé, permite generar estrategias para tener un clima organizacional óptimo y mejora continua del sistema. </t>
  </si>
  <si>
    <t>Satisfacción cliente interno</t>
  </si>
  <si>
    <t>Resultados de la tabulación de la encuesta del cliente interno (sumatoria entre bueno y excelente)</t>
  </si>
  <si>
    <t>* Encuesta de satisfacción del Cliente Interno - GH-FOR-38
* Informe de la encuesta de satisfacción del cliente interno</t>
  </si>
  <si>
    <t xml:space="preserve">La encuesta de satisfacción del cliente interno fue aplicada a los colaboradores de Telecafé Ltda., durante la vigencia 2025, con una participación de 20 colaboradores de un total de 28 que conforman la planta de personal. Los resultados arrojaron una satisfacción global positiva del 93%, producto de la suma de las valoraciones Excelente (39%) y Bueno (54%), lo que evidencia un alto nivel de aceptación y bienestar del personal frente a los diferentes aspectos evaluados. Los resultados reflejan un ambiente laboral favorable, destacando el apoyo entre compañeros, la gestión de los jefes inmediatos y las condiciones generales de trabajo, aunque se identifican oportunidades de mejora en aspectos como el transporte y la alimentación ofrecidos por la entidad. </t>
  </si>
  <si>
    <t>1. Falta de disposición de los clientes internos para contestar la encuesta</t>
  </si>
  <si>
    <t>Medir y mantener la satisfacción del cliente.
Mejorar permanentemente el Sistema de Gestión de Calidad.</t>
  </si>
  <si>
    <t>Cumplir con el porcentaje de personal con discapacidad, dando aplicación a la Ley 1618 de 2013 y al Decreto 2011 de 2017, para garantizar y asegurar el ejercicio efectivo de los derechos de las personas con discapacidad, mediante la adopción de medidas de inclusión</t>
  </si>
  <si>
    <t>Personal con discapacidad contratado</t>
  </si>
  <si>
    <t>No. Personas con discapacidad contratadas/ Total de personal contratado por la entidad *100</t>
  </si>
  <si>
    <t xml:space="preserve">Ley 1618 de 2013 y al Decreto 2011 de 2017
Personal vinculado a Telecafé </t>
  </si>
  <si>
    <t xml:space="preserve">A diciembre, la entidad cuenta con 2 personas con discapacidad vinculadas a la planta de personal. Dando cumplimiento a la meta establecida para el año 2023 según el decreto, que es del 3% según el tamaño de la planta de la entidad. </t>
  </si>
  <si>
    <t>1. Falta de compromiso por parte de la alta gerencia para contratar personal con discapacidad</t>
  </si>
  <si>
    <t>% CUMPLIMIENTO GESTIÓN HUMANA Y ADMINISTRATIVA</t>
  </si>
  <si>
    <t>5.2. Fortalecer las políticas de protección y promoción de la salud de los servidores del Canal</t>
  </si>
  <si>
    <r>
      <rPr>
        <b/>
        <sz val="9"/>
        <color theme="1"/>
        <rFont val="Aptos Narrow"/>
        <family val="2"/>
      </rPr>
      <t>5.2.1 TELECAFÉ expresa seguridad y salud en el trabajo</t>
    </r>
    <r>
      <rPr>
        <sz val="9"/>
        <color theme="1"/>
        <rFont val="Aptos Narrow"/>
        <family val="2"/>
      </rPr>
      <t xml:space="preserve">
</t>
    </r>
    <r>
      <rPr>
        <i/>
        <sz val="9"/>
        <color theme="1"/>
        <rFont val="Aptos Narrow"/>
        <family val="2"/>
      </rPr>
      <t>Asegurar el cumplimiento de las normas mínimas establecidas en el Sistema General de Riesgos Laborales para la protección de la integridad de nuestros servidores a través de la identificación de buenas prácticas, mejorando el bienestar físico, mental y social, así como la calidad de vida laboral, con el objetivo de anticipar, reconocer, evaluar y controlar los riesgos que puedan afectar la seguridad y salud en el trabajo.</t>
    </r>
  </si>
  <si>
    <t>Contar con un adecuado Sistema de Gestión de Seguridad y Salud en el Trabajo de acuerdo con los requisitos legales contemplados en el Decreto 1072 del 2015, con el fin de fortalecer la cultura preventiva, la evitación de accidentes de trabajo y la integración del sistema a la cultura organizacional</t>
  </si>
  <si>
    <t>Sistema de Seguridad y Salud en el Trabajo SG-SST</t>
  </si>
  <si>
    <t>Porcentaje de calificación de la autoevaluación de estándares mínimos.</t>
  </si>
  <si>
    <t>Decreto 1072 de 2015
Plan anual de Trabajo.
Resolución 0312 de 2019.
Resultados de la autoevaluación de cumplimiento que se hace en compañía de la ARL</t>
  </si>
  <si>
    <t xml:space="preserve">Se realizó la autoevaluación de su SG-SST en la fecha 22/12/2025 conforme a la tabla de valores y calificación de los Estándares Mínimos del Sistema de Gestión de Seguridad y Salud en el Trabajo SG-SST, mediante el diligenciamiento del formulario de evaluación establecido, con el apoyo de la ARL Colmena. </t>
  </si>
  <si>
    <t>1. Participación reducida de funcionarios y contratistas en las acciones programadas en plan anual de Seguridad y Salud en el Trabajo.
2. Incumplimiento de las acciones programadas por falta de compromiso de la alta dirección.
3. Incumplimiento de las acciones programadas por falta de disponibilidad presupuestal</t>
  </si>
  <si>
    <t>SG SST</t>
  </si>
  <si>
    <t>Reducir la probabilidad de ocurrencia de accidentes de trabajo, enfermedades laborales, daños y pérdidas en los equipos e instalaciones.
Mejorar permanentemente el Sistema de Gestión de Calidad.</t>
  </si>
  <si>
    <t>% CUMPLIMIENTO SEGURIDAD Y SALUD EN EL TRABAJO</t>
  </si>
  <si>
    <t>5.3. Buscar una adecuada preservación de la memoria documental institucional en concordancia con los principios archivísticos y disposiciones técnicas emitidas y avaladas por el Archivo General</t>
  </si>
  <si>
    <r>
      <rPr>
        <b/>
        <sz val="9"/>
        <color theme="1"/>
        <rFont val="Aptos Narrow"/>
        <family val="2"/>
      </rPr>
      <t>5.3.1 TELECAFÉ expresa gestión documental</t>
    </r>
    <r>
      <rPr>
        <sz val="9"/>
        <color theme="1"/>
        <rFont val="Aptos Narrow"/>
        <family val="2"/>
      </rPr>
      <t xml:space="preserve">
</t>
    </r>
    <r>
      <rPr>
        <i/>
        <sz val="9"/>
        <color theme="1"/>
        <rFont val="Aptos Narrow"/>
        <family val="2"/>
      </rPr>
      <t>Garantizar en el corto, mediano y largo plazo el desarrollo sistemático de los procesos de gestión documental encaminados a la planificación, procesamiento, manejo y organización de la documentación producida y recibida desde su origen hasta su destino final, para facilitar el uso, conservación y preservación, asegurando integridad, disponibilidad, usabilidad y fiabilidad de los documentos como fuente histórica que dan soporte a las actividades misionales de TELECAFÉ.</t>
    </r>
  </si>
  <si>
    <t xml:space="preserve">Articular todas las actividades técnicas y administrativas tendientes a la planificación, producción, manejo y organización de la documentación producida y recibida por la entidad en cualquier medio o soporte desde su origen o creación, hasta su disposición final, teniendo en cuenta los tiempos de conservación en cada fase del Ciclo vital del Documento y los procedimientos de disposición final. </t>
  </si>
  <si>
    <t>Plan de Gestión Documental PGD</t>
  </si>
  <si>
    <t>Actividades ejecutadas / Actividades planeadas*100</t>
  </si>
  <si>
    <t>Cronograma de actividades 
Informe de avances</t>
  </si>
  <si>
    <t>De las 20 actividades programadas por Gestión documental 13 se encuentran en su totalidad terminadas
2 actividades se encuentran para el proceso de aprobación.  5 activades se encuentran en proceso de ejecución</t>
  </si>
  <si>
    <t>1. Participación reducida de funcionarios y contratistas en las acciones programadas en el plan de mejoramiento archivístico.
2. Retrasos en la ejecución del plan de mejoramiento archivístico por falta de personal.</t>
  </si>
  <si>
    <t>Archivo documental</t>
  </si>
  <si>
    <t>3. Gestión con valores para resultados
5. Información y comunicación</t>
  </si>
  <si>
    <t>% CUMPLIMIENTO GESTIÓN DOCUMENTAL</t>
  </si>
  <si>
    <t xml:space="preserve">5.4. Gestionar adecuada, oportuna y eficientemente los bienes y servicios necesarios para el desarrollo de las actividades misionales de TELECAFÉ
</t>
  </si>
  <si>
    <r>
      <rPr>
        <b/>
        <sz val="9"/>
        <color theme="1"/>
        <rFont val="Aptos Narrow"/>
        <family val="2"/>
      </rPr>
      <t xml:space="preserve">5.4.1. TELECAFÉ expresa administración de bienes y servicios  
</t>
    </r>
    <r>
      <rPr>
        <i/>
        <sz val="9"/>
        <color theme="1"/>
        <rFont val="Aptos Narrow"/>
        <family val="2"/>
      </rPr>
      <t>Administrar los bienes y servicios de TELECAFÉ conforme a las normas que le sean aplicables para facilitar el manejo de los bienes, garantizando la incorporación al patrimonio, custodia, conservación, administración, protección, recibo, traslado, salida definitiva y registro de bienes, estableciendo mecanismos para ejercer control legal y técnico; así como definir roles y responsabilidades, demostrando que la finalidad del uso sea para el desarrollo de las actividades encaminadas al cumplimiento misional de TELECAFÉ; asegurando además, el respaldo por una póliza de seguros.</t>
    </r>
  </si>
  <si>
    <t xml:space="preserve">Realizar inventario a las sede Manizales así:
Terrenos en comodato
Equipo electrónico en sede fijo
Maquinaria en sede
Equipos móviles y portátiles
Unidades móviles (1, 2 y web), garantizando un control y seguimiento de los bienes </t>
  </si>
  <si>
    <t>Inventario sede Manizales</t>
  </si>
  <si>
    <t>No. de inventarios sede Manizales</t>
  </si>
  <si>
    <t>Informe de inventarios</t>
  </si>
  <si>
    <t>En lo corrido de la vigencia se ha realizado un inventario en la sede manizales</t>
  </si>
  <si>
    <t>1. Retrasos en la ejecución del cronograma de actividades</t>
  </si>
  <si>
    <t>Bienes y servicios</t>
  </si>
  <si>
    <t>3. Gestión con valores para resultados</t>
  </si>
  <si>
    <t xml:space="preserve">Realizar inventario a las sede Pereira así:
Terrenos en comodato
Equipo electrónico en sede fijo
Equipos móviles y portátiles, garantizando un control y seguimiento de los bienes </t>
  </si>
  <si>
    <t>Inventario sede Pereira</t>
  </si>
  <si>
    <t>No. de inventarios sede Pereira</t>
  </si>
  <si>
    <t>En lo corrido de la vigencia se ha realizado un inventario en la sede Pereira</t>
  </si>
  <si>
    <t xml:space="preserve">Realizar inventario en sede Armenia así:
Terrenos en comodato
Equipo electrónico en sede fijo
Equipos móviles y portátiles, garantizando un control y seguimiento de los bienes </t>
  </si>
  <si>
    <t>Inventario sede Armenia</t>
  </si>
  <si>
    <t>No. de inventarios sede Armenia</t>
  </si>
  <si>
    <t>En lo corrido de la vigencia se ha realizado un inventario en la sede Armenia</t>
  </si>
  <si>
    <t xml:space="preserve">Realizar inventario en Estaciones así:
Casetas
Torres
Equipo eléctrico y electrónico Línea de vida
Maquinaria, garantizando un control y seguimiento de los bienes </t>
  </si>
  <si>
    <t>Inventario Estaciones</t>
  </si>
  <si>
    <t>No. de inventarios Estaciones</t>
  </si>
  <si>
    <t>En lo corrido de la vigencia se ha realizado un inventario en estaciones</t>
  </si>
  <si>
    <t>Programar los mantenimientos periódicos y mejoras locativas requeridas, dando respuesta a las necesidades  que se presenten, para la conservación y mejoramiento de los bienes muebles e inmuebles del canal</t>
  </si>
  <si>
    <t>Mantenimiento planta física</t>
  </si>
  <si>
    <t>Plan de mantenimiento de planta física
Inspecciones programadas y no programadas
Solicitudes internas</t>
  </si>
  <si>
    <t>No se cumplió el 100% del plan, debido a que no se realizó completamente el mantenimiento preventivo de las canales y techo del estudio Manizales, solo se realizó mantenimiento correctivo.</t>
  </si>
  <si>
    <t>1. Incumplimiento de las acciones programadas por falta de disponibilidad presupuestal
2. Incumplimiento o retrasos por parte de los proveedores.
3. Condiciones climáticas.
4. Diponibilidad de personal de mantenimiento.</t>
  </si>
  <si>
    <t>Mejorar permanentemente el Sistema de Gestión de Calidad.
Medir y mantener la satisfacción del cliente.
Mantener una programación de calidad y contenidos regionales.
Reducir la probabilidad de ocurrencia de accidentes de trabajo, enfermedades laborales, daños y pérdidas en los equipos e instalaciones.
Hacer uso eficiente de la energía eléctrica en la operación de la entidad, garantizando la Eficiencia Energética en el Canal.</t>
  </si>
  <si>
    <t>1. Talento humano
2. Direccionamiento estratégico</t>
  </si>
  <si>
    <t>% CUMPLIMIENTO BIENES Y SERVICIOS</t>
  </si>
  <si>
    <t>EVALUACIÓN, CONTROL Y MEJORA
ECM</t>
  </si>
  <si>
    <t>ESTRATÉGICO</t>
  </si>
  <si>
    <t>5.5. Promover la cultura de autocontrol en el desarrollo diario de nuestras funciones propendiendo siempre por el cumplimiento de los objetivos de TELECAFÉ; así como el fortalecimiento de las auditorías internas que permitan detectar desviaciones y realizar los correctivos a que haya lugar.
Con el propósito de cumplir el objetivo de MIPG “Desarrollar una cultura organizacional fundamentada en la información, el control y la evaluación, para la toma de decisiones y la mejora continua”, TELECAFÉ trabajará en atender lineamientos y buenas prácticas para lograr una adecuada planeación institucional</t>
  </si>
  <si>
    <r>
      <rPr>
        <b/>
        <sz val="9"/>
        <color theme="1"/>
        <rFont val="Aptos Narrow"/>
        <family val="2"/>
      </rPr>
      <t>5.5.1. TELECAFÉ expresa autocontrol</t>
    </r>
    <r>
      <rPr>
        <sz val="9"/>
        <color theme="1"/>
        <rFont val="Aptos Narrow"/>
        <family val="2"/>
      </rPr>
      <t xml:space="preserve">
</t>
    </r>
    <r>
      <rPr>
        <i/>
        <sz val="9"/>
        <color theme="1"/>
        <rFont val="Aptos Narrow"/>
        <family val="2"/>
      </rPr>
      <t xml:space="preserve">Realizar acciones estratégicas que fomenten las prácticas de autocontrol y autoevaluación pertinentes y eficaces tanto en colaboradores como en cada una de las áreas para mitigar los riesgos internos y externos que puedan afectar los objetivos de TELECAFÉ </t>
    </r>
  </si>
  <si>
    <t>Generar plan de auditorías internas, seguimiento al cumplimiento de disposiciones legales, seguimiento a controles de riesgos y cargue de informes en plataformas respectivas</t>
  </si>
  <si>
    <t>Auditoría Interna de Control Interno</t>
  </si>
  <si>
    <t>Cronograma de actividades
Informe de auditorías</t>
  </si>
  <si>
    <t>Actividades realizadas:
1. Seguimiento al mapa de riesgos institucional
2. Seguimiento planes de mejoramiento CGR
3. Informe ejecutivo anual FURAG
4. Verificación sistema e-Kogui
5. Informe seguimiento plan de mejoramiento SIRECI
6. Informe control interno contable CHIP
7. Seguimiento al PTEP
8. Comité de control interno
9. Actividades de control interno y autocontrol
10. Informe derechos de autor software
Actividades faltantes: 
1. Auditoría contratación 
2. Auditoría asesoría y apoyo jurídico defensa judicial
3. Auditoría gestión de equipos (financiera y técnica)
4. Seguimiento al proceso presupuestal</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</si>
  <si>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</si>
  <si>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Control Interno</t>
  </si>
  <si>
    <t>7. Control Interno</t>
  </si>
  <si>
    <t>Fomentar la cultura de control interno y autocontrol como instrumento de calidad  en el servicio y en la gestión pública de Telecafé</t>
  </si>
  <si>
    <t>Lineamiento de mejores prácticas de control interno</t>
  </si>
  <si>
    <t>No. de campañas de autocontrol o capacitaciones</t>
  </si>
  <si>
    <t>Evidencias de campañas de control interno</t>
  </si>
  <si>
    <t>Se realizó campaña de autocontrol</t>
  </si>
  <si>
    <t>1. Incumplimiento de las actividades dispuestas para las campañas de autocontrol</t>
  </si>
  <si>
    <t>Realizar seguimiento a las actividades desarrolladas por Telecafé en cumplimiento del Programa de Transparencia y Ética Pública</t>
  </si>
  <si>
    <t>Programa de Transparencia y Ética Pública</t>
  </si>
  <si>
    <t>No. de seguimientos al Programa de Transparencia y Ética Pública</t>
  </si>
  <si>
    <t>Cuatrimestral</t>
  </si>
  <si>
    <t>Informe de seguimiento al Programa de Transparencia y Ética Pública</t>
  </si>
  <si>
    <t>Se realizaron los respectivos seguimientos al PTEP, verificando el cumplimiento de lo dispuesto en cada componente</t>
  </si>
  <si>
    <t>1. Participación reducida de funcionarios y contratistas en las acciones programadas en el Programa de Transparencia y Ética Pública PTEP
2. Incumplimiento de las acciones programadas por falta de disponibilidad presupuestal.
3. Retrasos en la ejecución de actividades dispuestas en el PTEP</t>
  </si>
  <si>
    <t>Telecafé presta el servicio de televisión pública regional para educar, entretener, informar a los televidentes e integrar el triángulo del café y el mejoramiento continuo</t>
  </si>
  <si>
    <t>2. Direccionamiento
estratégico y Planeación
3. Gestión con valor para resultados (de la ventanilla hacia afuera)
4. Evaluación de resultados
7. Control Interno</t>
  </si>
  <si>
    <t>Realizar seguimiento periódico al cumplimiento de acciones del Plan de Mejoramiento por procesos, midiendo el cumplimiento y eficacia de las acciones propuestas en los planes de mejoramiento por parte de los responsables</t>
  </si>
  <si>
    <t>Plan de Mejoramiento</t>
  </si>
  <si>
    <t>No. de seguimientos a los planes de mejoramiento</t>
  </si>
  <si>
    <t>Informes de seguimiento a planes de mejoramiento</t>
  </si>
  <si>
    <t>Los planes de mejoramiento derivados de informes de la Contraloría General de la República fueron revisados y reportados oportunamente al SIRECI</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</si>
  <si>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</si>
  <si>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4. Evaluación para resultados
7. Control interno</t>
  </si>
  <si>
    <t>Incrementar el nivel de madurez del sistema de control interno</t>
  </si>
  <si>
    <t>Índice de Control Interno</t>
  </si>
  <si>
    <t>Resultados de la encuesta FURAG en el componente de control interno</t>
  </si>
  <si>
    <t>Encuesta FURAG</t>
  </si>
  <si>
    <t xml:space="preserve">La calificación obtenida pasó de 51,4% a 74,7%, demostrando el buen trabajo que se ha venido realizando en el Canal y se logran 4,7 puntos por encima de la meta propuesta.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
  </si>
  <si>
    <t xml:space="preserve">1. Incumplimiento en las fechas establecidas dispuestas por el DAFP para el diligenciamiento de la información del FURAG </t>
  </si>
  <si>
    <t>% CUMPLIMIENTO CONTROL INTERNO</t>
  </si>
  <si>
    <t>ASESORÍA Y APOYO JURÍDICO
AAJ</t>
  </si>
  <si>
    <t xml:space="preserve">5.6. Brindar seguridad jurídica en cada una de las actuaciones de nuestra entidad </t>
  </si>
  <si>
    <r>
      <rPr>
        <b/>
        <sz val="9"/>
        <color theme="1"/>
        <rFont val="Aptos Narrow"/>
        <family val="2"/>
      </rPr>
      <t>5.6.1. TELECAFÉ expresa gestión jurídica</t>
    </r>
    <r>
      <rPr>
        <sz val="9"/>
        <color theme="1"/>
        <rFont val="Aptos Narrow"/>
        <family val="2"/>
      </rPr>
      <t xml:space="preserve">
</t>
    </r>
    <r>
      <rPr>
        <i/>
        <sz val="9"/>
        <color theme="1"/>
        <rFont val="Aptos Narrow"/>
        <family val="2"/>
      </rPr>
      <t>Prevenir el daño antijurídico, así como los riesgos jurídicos a los que está expuesto el Canal como entidad pública, a través de la adopción de medidas que impacten jurídicamente y que son transversales a la actividad administrativa, financiera y operativa de TELECAFÉ.</t>
    </r>
    <r>
      <rPr>
        <sz val="9"/>
        <color theme="1"/>
        <rFont val="Aptos Narrow"/>
        <family val="2"/>
      </rPr>
      <t xml:space="preserve">
</t>
    </r>
  </si>
  <si>
    <t>Capacitar a los funcionarios, supervisores y contratistas de la entidad en lo relacionado con los procesos contractuales descritos en el manual de contratación vigente.</t>
  </si>
  <si>
    <t>Capacitación Manual Interno de Contratación y Manual de Supervisión</t>
  </si>
  <si>
    <t>No. de capacitaciones realizadas / No. De capacitaciones proyectadas *100</t>
  </si>
  <si>
    <t>Formatos de asistencia</t>
  </si>
  <si>
    <t xml:space="preserve">Telecafé suscribió Órden de Servicio con la contratista Karen Natally Rozo Trujillo, cuyo objeto es "Prestación de servicios profesionales de apoyo y acompañamiento en el manejo de la plataforma SECOP II", en cuyo alcance del objeto se encuentran las siguientes actividades "d) Realizar actividades de sensibilización a los colaboradores del Canal, designados por la supervisión y la Gerencia, en pro de fortalecer los aspectos relevantes que conforman la plataforma SECOP II, e)Realizar las acciones tendientes a prestar apoyo técnico en atención y resolución de consultas generadas por las diferentes dependencias de la entidad en el marco del uso de la plataforma SECOP II" .
En el primer semestre del año 2025 se llevaron a cabo capacitaciones  sobre la implementación y uso de la plataforma SIITS, para fortalecer el seguimiento precontractual, contractual y postcontractual, la cual fue dirigida a los colaboradores y contratistas de Telecafé. 
En el primer semestre del año 2025 se creó una guía para la verificación de cuentas en la plataforma SECOP II, lo cual brinda un apoyo importante  y facilita a los colaboradores y contratistas  la busqueda de contratos y su estado en la plataforma, además permite conocer la forma en que se aceptan o editan los procesos con el fin de cargar y aprobar los diferentes documentos que hacen parte de un contrato.
En el segundo semestre del año 2025 se llevaron a cabo capacitaciones  sobre la implementación y uso de la plataforma SIITS, para fortalecer el seguimiento precontractual, contractual y postcontractual, la cual fue dirigida a los colaboradores y contratistas de Telecafé. 
Aunado a lo anteriormente descrito, el día 27 de diciembre de 2025 a través de correo electrónico se remitió socialización de la capacitación de Supervisión e Interventoría y Estudios de Mercado.
</t>
  </si>
  <si>
    <t>1. Participación reducida de funcionarios y supervisores, dentro de las capacitaciones y/o difusión de la información y/o actualización de los procedimientos contractuales y de supervisión
2. Desconocimiento de los procesos
3. Desconocimiento de la naturaleza jurídica de la entidad</t>
  </si>
  <si>
    <t>Asesoría y Apoyo Jurídico</t>
  </si>
  <si>
    <t>Garantizar la satisfacción del cliente y el mejoramiento continuo</t>
  </si>
  <si>
    <t>5. Información y Comunicación
6. Gestión del Conocimiento y la Innovación</t>
  </si>
  <si>
    <t>Contar con un normograma que permita delimitar las normas que regulan el desarrollo del objeto misional del canal</t>
  </si>
  <si>
    <t>Normograma</t>
  </si>
  <si>
    <t>No. de actualizaciones al normograma / No. de actualizaciones proyectadas *100</t>
  </si>
  <si>
    <t>El Normograma de la entidad se actualizó por primera vez en la vigencia 2025  el 27 de junio y se publicó a través de la página web de TELECAFÉ LTDA. y se socializó a los funcionarios a través de correo electrónico
El Normograma de la entidad se actualizó por segunda vez en la vigencia 2025  el 30 de diciembre de 2025 y se publicó a través de la página web de TELECAFÉ LTDA. y se socializó a los funcionarios a través de correo electrónico</t>
  </si>
  <si>
    <t>1. Desconocimiento de las leyes y sus actualizaciones, modificaciones o actos que le deroguen
2. Omisión de las normativas o aplicación indebida de aquellas que han sufrido modificación o derogación
3. Procesos de la entidad carentes del debido proceso y/o legalidad</t>
  </si>
  <si>
    <t>3. Gestión con valor para resultados (de la ventanilla hacia afuera)
4. Evaluación de Resultados
5. Información y Comunicación</t>
  </si>
  <si>
    <t>Aumentar la eficiencia en el trámite de peticiones, quejas, reclamos y solicitudes recepcionadas por la entidad, dando trámite dentro de los términos legalmente establecidos a las PQRS recepcionadas por la Entidad</t>
  </si>
  <si>
    <t>PQRS</t>
  </si>
  <si>
    <t>No. de PQRS recepcionadas / No. de PQRS respondidas * 100</t>
  </si>
  <si>
    <t>Trimestral</t>
  </si>
  <si>
    <t>Admiarchi</t>
  </si>
  <si>
    <t xml:space="preserve"> Para el primer trimestre del año 2025, se recepcionaron 49 PQRSF y 26 derechos de petición para una totalidad de 75 solicitudes, de las cuales se dejaron de responder 4 PQRSF.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
Para el segundo semestre del año 2025, se tiene cuenta de sesenta (60) derechos de petición y setenta y siete (77) PQRS , para una totalidad de ciento treinta y siete (137) solicitudes, respondidas en totalidad de conformidad con el informe de PQRS.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</si>
  <si>
    <t>1. Trámite extemporáneo de respuestas a peticiones, quejas, reclamos y/o sugerencias recibidas en la entidad.
2. Omisión de las respuestas por parte de las áreas competentes a la PQRS recibidas..
3. Fallas en ventanilla única al momento de la radicación de PQRS 
4. Reprocesos al momento de validar la información recibida, que impliquen la devolución a las áreas responsables para hacer los ajustes requeridos.
5. Peticiones y proposiciones extensas y con grado de complejidad considerable, que no permitan dar respuesta en los plazos establecidos.
6. Dirección de remisión de la PQRS errada</t>
  </si>
  <si>
    <t>Contar con información actualizada y la gestión de procesos judiciales, conciliaciones y arbitrajes de TELECAFÉ ya sea a favor o en contra</t>
  </si>
  <si>
    <t>Procesos litigiosos</t>
  </si>
  <si>
    <t xml:space="preserve">100% del inicio de los procesoa litigiosos a favor del Canal, inicio de los Procesos Ejecutivos ante juzgado correspondiente, de la cartera morosa y defensa de los procesos judiciales en contra de la entidad.
(Total de procesos Ejecutivos iniciados / total de procesos de cartera en mora reportados por el Área Financiera) * 100% </t>
  </si>
  <si>
    <t>Ekogui</t>
  </si>
  <si>
    <t>Eficacia
Eficiencia
Efectividad</t>
  </si>
  <si>
    <t>Telecafé cuenta con 2 abogados encargados por la Gerencia para la representación judicial de los procesos litigiosos, quienes alimentan la plataforma Ekogui, asisten a las respectivas audiencias y comités de conciliación. Adicionalmente se cuenta con una abogada que realiza los trámites de cobro prejuridico y un abogado que realiza la gestión concerniente a Ley 14.
Telecafé contó con 3 abogados encargados por la Gerencia para la representación judicial de los procesos litigiosos (doctores Diego Uribe, Héctor Gallego y María Paula Nuñez) quienes estuvieron inscritos en la plataforma Ekogui con su correspondiente usuario y clave para el registro de los procesos a cargo, quienes también tuvieron participación en los diferentes comités de conciliación. Adicionalmente se cuentó con una abogada que realizaba los trámites de cobro prejuridico (Doctora María Paula Nuñez) y un abogado que realizaba la gestión concerniente a recaudo en el marco de Ley 14. (Leandro Ciro).</t>
  </si>
  <si>
    <t>1. No contar con los elementos probatorios de rigor, con los que se pueda dar inicio a los procesos ejecutivos y/o judiciales pertinentes.
2. Vencimiento de plazos perentorios en las actuaciones judiciales a favor o en contra.
3. Omisión de procesos previos o posteriores de la actividad litigiosa derivada de la prestación del servicio profesional jurídico</t>
  </si>
  <si>
    <t>Garantizar la publicación de la documentación necesaria  dentro de los términos establecidos de la contratación de la entidad en la plataforma del  SECOP</t>
  </si>
  <si>
    <t>SECOP</t>
  </si>
  <si>
    <t>(Número de procesos publicados en la plataforma / número de contrataciones sujetas a publicidad de conformidad con el Manual Interno de Contratación) * 100%</t>
  </si>
  <si>
    <t>Listado de contratación
Plataforma del SECOP</t>
  </si>
  <si>
    <t>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
  </si>
  <si>
    <t>1. Desconocimiento del Manual Interno de Contratación de la entidad y/o la naturaleza jurídica de la entidad
2. Inconvenientes en la accesibilidad y/o indisponibilidad de la plataforma, para el cargue de la información
3. Fallas en el internet de la entidad, que dificulten el acceso a la plataforma
4. Yerro u omisión humana, en el trámite y/o cargue de la documentación respectiva
5. Desconocimiento de los oferentes, en los procesos que convoca el Canal
6. Reprocesos en las Convocatorias Públicas y/o declaración de desiertas de las mismas</t>
  </si>
  <si>
    <t>5. Información y Comunicación</t>
  </si>
  <si>
    <t>% CUMPLIMIENTO ASESORÍA Y APOYO JURÍDICO</t>
  </si>
  <si>
    <t xml:space="preserve">5.7. Mejorar continuamente el direccionamiento estratégico </t>
  </si>
  <si>
    <r>
      <rPr>
        <b/>
        <sz val="9"/>
        <color theme="1"/>
        <rFont val="Aptos Narrow"/>
        <family val="2"/>
      </rPr>
      <t>5.7.1. TELECAFÉ expresa calidad</t>
    </r>
    <r>
      <rPr>
        <sz val="9"/>
        <color theme="1"/>
        <rFont val="Aptos Narrow"/>
        <family val="2"/>
      </rPr>
      <t xml:space="preserve">
</t>
    </r>
    <r>
      <rPr>
        <i/>
        <sz val="9"/>
        <color theme="1"/>
        <rFont val="Aptos Narrow"/>
        <family val="2"/>
      </rPr>
      <t>Garantizar el mejoramiento continuo a través de las auditorías internas y externas de calidad de manera eficiente, eficaz y efectiva</t>
    </r>
  </si>
  <si>
    <t>Garantizar el mejoramiento continuo a través de las auditorías internas y externas al Sistema de Gestión de Calidad para el seguimiento y autoevaluación permanente</t>
  </si>
  <si>
    <t>Plan de Trabajo</t>
  </si>
  <si>
    <t>% de cumplimiento del cronograma del SGC</t>
  </si>
  <si>
    <t>Cronograma de actividades</t>
  </si>
  <si>
    <t>Se cumplieron todas las actividades programas dentro del cronograma del SGC</t>
  </si>
  <si>
    <t>1. Cambios en el recurso humano disponible para ejecutar las acciones formuladas en el Plan de trabajo, ya sea por retiro por ingreso de personal nuevo que desconoce las acciones a su cargo en el plan de trabajo del SGC
2. Actividades adicionales no programadas y que requieren asignar a profesionales para su desarrollo.</t>
  </si>
  <si>
    <t>Planeación</t>
  </si>
  <si>
    <t>Auditoría Interna de Calidad</t>
  </si>
  <si>
    <t>Resultado de la auditoría interna de calidad a todos los procesos de la entidad</t>
  </si>
  <si>
    <t>Se llevó a cabo el ejercicio de auditoría interna con resultados satisfactorios y sin no conformidades detectadas</t>
  </si>
  <si>
    <t>1. Participación reducida de funcionarios y contratistas en las acciones establecidas dentro del SGC
2. Falta de participación de los líderes del proceso.</t>
  </si>
  <si>
    <t>Se adelantó la auditoria de recertificación por parte de BVQI obteniendo la recertificación al Sistema de Gestión de Calidad por 3 años más</t>
  </si>
  <si>
    <r>
      <rPr>
        <b/>
        <sz val="9"/>
        <color theme="1"/>
        <rFont val="Aptos Narrow"/>
        <family val="2"/>
      </rPr>
      <t xml:space="preserve">5.7.2. TELECAFÉ expresa gestión del riesgo
</t>
    </r>
    <r>
      <rPr>
        <i/>
        <sz val="9"/>
        <color theme="1"/>
        <rFont val="Aptos Narrow"/>
        <family val="2"/>
      </rPr>
      <t xml:space="preserve">Garantizar un adecuado seguimiento a los posibles riesgos de gestión y de corrupción identificados por TELECAFÉ de tal manera que permitan mitigar los posibles riesgos que pueden materializarse o que desvíen el cumplimiento de metas 
</t>
    </r>
  </si>
  <si>
    <t>Gestionar los riesgos institucionales y de corrupción de la entidad, a través de los diferentes controles y acciones, encaminados a identificar, tratar y prevenir los riesgos, a fin de proteger los recursos y resguardando una posible materialización de los riesgos</t>
  </si>
  <si>
    <t>Política de Administración de Riesgos</t>
  </si>
  <si>
    <t>Actualización a la política de administración de riesgos</t>
  </si>
  <si>
    <t>Guía para la administración del riesgo y el diseño de controles en entidades públicas DAFP
Política de administración de riesgos de Telecafé</t>
  </si>
  <si>
    <t>Se realiza análisis y revisión a la política de administración de riesgos, de acuerdo con la normatividad y las necesidades actuales del Canal</t>
  </si>
  <si>
    <t xml:space="preserve">1. Desconocimiento de las actualizaciones del DAFP frente a la guia para la administración del riesgo de las entidades públicas
2. Falta de participación de los líderes de los procesos en la actualización de la política de administración de riesgos </t>
  </si>
  <si>
    <t>Riesgos Institucionales de la Entidad</t>
  </si>
  <si>
    <t>Actualización de los riesgos institucionales de la entidad</t>
  </si>
  <si>
    <t>Matriz de riesgos institucionales</t>
  </si>
  <si>
    <t>Se realiza análisis y revisión a los riesgos de corrupción de la entidad, de acuerdo con la normatividad y las necesidades actuales del Canal, para la vigencia 2025 no se materializaron riesgos</t>
  </si>
  <si>
    <t>1. Desconocimiento de las actualizaciones del DAFP frente a la guia para la administración del riesgo de las entidades públicas
2. Falta de participación de los líderes de los procesos en la actualización de la matriz de riesgos institucionales</t>
  </si>
  <si>
    <t>Riesgos de Corrupción</t>
  </si>
  <si>
    <t>Actualización de los riesgos de corrupción de la entidad</t>
  </si>
  <si>
    <t>Matriz de riesgos de corrupción</t>
  </si>
  <si>
    <t>1. Desconocimiento de las actualizaciones del DAFP frente a la guia para la administración del riesgo de las entidades públicas
2. Falta de participación de los líderes de los procesos en la actualización de la matriz de riesgos de corrupción</t>
  </si>
  <si>
    <t>% CUMPLIMIENTO PLANEACIÓN</t>
  </si>
  <si>
    <t>DIRECCIONAMIENTO
DIR</t>
  </si>
  <si>
    <t>5.8. Consolidar estrategias que permitan fortalecer las comunicaciones a nivel interno y externo para el Canal, garantizando un adecuado flujo de información, veraz y oportuno.</t>
  </si>
  <si>
    <r>
      <rPr>
        <b/>
        <sz val="9"/>
        <color theme="1"/>
        <rFont val="Aptos Narrow"/>
        <family val="2"/>
      </rPr>
      <t>5.8.1. TELECAFÉ expresa comunicación</t>
    </r>
    <r>
      <rPr>
        <sz val="9"/>
        <color theme="1"/>
        <rFont val="Aptos Narrow"/>
        <family val="2"/>
      </rPr>
      <t xml:space="preserve">
</t>
    </r>
    <r>
      <rPr>
        <i/>
        <sz val="9"/>
        <color theme="1"/>
        <rFont val="Aptos Narrow"/>
        <family val="2"/>
      </rPr>
      <t xml:space="preserve">Crear una estrategia de comunicaciones interna y externa que potencialice la comunicación transversal entre procesos, áreas y colaboradores del Canal como la imagen pública de TELECAFÉ con los diferentes grupos de valor y/o interés haciendo uso eficiente de las herramientas, medios y espacios con los que cuenta el Canal.
 </t>
    </r>
  </si>
  <si>
    <t>Diseñar, normalizar, socializar e implementar un manual de comunicaciones acorde con la actualidad del Canal en el que se incluya política de comunicaciones y procedimientos si es del caso</t>
  </si>
  <si>
    <t>Manual de Comunicaciones</t>
  </si>
  <si>
    <t>% de avance en la consolidación de un manual de comunicaciones</t>
  </si>
  <si>
    <t>Manual de comunicaciones</t>
  </si>
  <si>
    <t>Se actualizó el Manual de Comunicaciones, incluyendo la política de comunicaciones y el manual de identidad visual que complementa la campaña desde el área de comunicaciones para el buen uso de las herramientas disponibles por el canal</t>
  </si>
  <si>
    <t>1. Ausencia del personal encargado
2. Fallas en los medios de comunicación empleados</t>
  </si>
  <si>
    <t>Comunicaciones</t>
  </si>
  <si>
    <t>5. Información y comunicación</t>
  </si>
  <si>
    <t>Generar canales de comunicación internos y externos para fortalecer la gestión de la entidad mediante estrategias comunicacional organizacional interna y estrategias de comunicación masiva de forma externa.</t>
  </si>
  <si>
    <t>PECO
Plan Estratégico de Comunicaciones</t>
  </si>
  <si>
    <t>% de ejecución del PECO</t>
  </si>
  <si>
    <t>PECO</t>
  </si>
  <si>
    <t>Se están adelantando las actividades programadas en el PECO
Campañas responsabilidad Social Empresarial - 6
Visitas "Descubriendo Telecafé" - 41 (+700 asistentes) 
Comunicados de prensa - 100 
Truki Consejo - 7 Encuentros 
Mesas de participación de la TV Pública - +500 asistentes 
Aparición en medios de comunicación - 126 
Boletines Internos - 9
Campañas Internas - 10</t>
  </si>
  <si>
    <t>Optimizar los canales de comunicación</t>
  </si>
  <si>
    <t>Satisfacción de las comunicaciones internas</t>
  </si>
  <si>
    <t>Sumatoria de la calificación entre buena y excelente del componente COMUNICACIONES de la encuesta de satisfacción del cliente interno</t>
  </si>
  <si>
    <t>Encuesta de satisfacción del cliente interno</t>
  </si>
  <si>
    <t>La comunicación tiene una percepción positiva del 91% . Sin embargo, hay un 8% de respuestas negativas, lo que indica que la comunicación interna puede ser un área de mejora.</t>
  </si>
  <si>
    <t>% CUMPLIMIENTO COMUNICACIONES</t>
  </si>
  <si>
    <t>% CUMPLIMIENTO PLAN DE ACCIÓN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</si>
</sst>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3">
    <font>
      <sz val="11"/>
      <color theme="1"/>
      <name val="Aptos Narrow"/>
      <family val="2"/>
      <scheme val="minor"/>
    </font>
    <font>
      <sz val="11"/>
      <color theme="1"/>
      <name val="Aptos Narrow"/>
      <family val="2"/>
      <scheme val="minor"/>
    </font>
    <font>
      <b/>
      <sz val="9"/>
      <color theme="1"/>
      <name val="Aptos Narrow"/>
      <family val="2"/>
    </font>
    <font>
      <b/>
      <sz val="36"/>
      <name val="MicrogrammaDBolExt"/>
      <family val="2"/>
    </font>
    <font>
      <sz val="9"/>
      <color theme="1"/>
      <name val="Aptos Narrow"/>
      <family val="2"/>
    </font>
    <font>
      <sz val="26"/>
      <name val="MicrogrammaDBolExt"/>
    </font>
    <font>
      <sz val="11"/>
      <color rgb="FF7030A0"/>
      <name val="Montserrat Medium"/>
    </font>
    <font>
      <b/>
      <sz val="8"/>
      <color theme="1"/>
      <name val="Aptos Narrow"/>
      <family val="2"/>
    </font>
    <font>
      <b/>
      <sz val="9"/>
      <color theme="0"/>
      <name val="Aptos Narrow"/>
      <family val="2"/>
    </font>
    <font>
      <b/>
      <sz val="8"/>
      <color theme="0"/>
      <name val="Aptos Narrow"/>
      <family val="2"/>
    </font>
    <font>
      <b/>
      <sz val="10"/>
      <color theme="0"/>
      <name val="Calibri"/>
      <family val="2"/>
    </font>
    <font>
      <b/>
      <sz val="36"/>
      <color rgb="FF008080"/>
      <name val="Montserrat Medium"/>
    </font>
    <font>
      <sz val="8"/>
      <color theme="1"/>
      <name val="Aptos Narrow"/>
      <family val="2"/>
    </font>
    <font>
      <i/>
      <sz val="9"/>
      <color theme="1"/>
      <name val="Aptos Narrow"/>
      <family val="2"/>
    </font>
    <font>
      <sz val="14"/>
      <color theme="1"/>
      <name val="Aptos Narrow"/>
      <family val="2"/>
    </font>
    <font>
      <b/>
      <sz val="26"/>
      <name val="Aptos Narrow"/>
      <family val="2"/>
    </font>
    <font>
      <b/>
      <sz val="26"/>
      <color theme="1"/>
      <name val="Aptos Narrow"/>
      <family val="2"/>
    </font>
    <font>
      <sz val="14"/>
      <name val="Aptos Narrow"/>
      <family val="2"/>
    </font>
    <font>
      <b/>
      <sz val="14"/>
      <name val="Aptos Narrow"/>
      <family val="2"/>
    </font>
    <font>
      <b/>
      <sz val="36"/>
      <color theme="1"/>
      <name val="Aptos Narrow"/>
      <family val="2"/>
    </font>
    <font>
      <b/>
      <sz val="36"/>
      <color rgb="FF7030A0"/>
      <name val="Montserrat Medium"/>
    </font>
    <font>
      <b/>
      <sz val="36"/>
      <color theme="1"/>
      <name val="Montserrat Medium"/>
    </font>
    <font>
      <b/>
      <sz val="16"/>
      <name val="Aptos Narrow"/>
      <family val="2"/>
    </font>
    <font>
      <sz val="9"/>
      <name val="Aptos Narrow"/>
      <family val="2"/>
    </font>
    <font>
      <b/>
      <sz val="18"/>
      <color theme="1"/>
      <name val="Aptos Narrow"/>
      <family val="2"/>
    </font>
    <font>
      <b/>
      <sz val="18"/>
      <name val="Aptos Narrow"/>
      <family val="2"/>
    </font>
    <font>
      <sz val="7"/>
      <color theme="1"/>
      <name val="Aptos Narrow"/>
      <family val="2"/>
    </font>
    <font>
      <b/>
      <sz val="32"/>
      <color theme="1"/>
      <name val="Aptos Narrow"/>
      <family val="2"/>
    </font>
    <font>
      <b/>
      <sz val="8"/>
      <color indexed="81"/>
      <name val="Tahoma"/>
      <family val="2"/>
    </font>
    <font>
      <b/>
      <sz val="9"/>
      <color indexed="81"/>
      <name val="Tahoma"/>
      <family val="2"/>
    </font>
    <font>
      <sz val="9"/>
      <color indexed="81"/>
      <name val="Tahoma"/>
      <family val="2"/>
    </font>
    <font>
      <sz val="11"/>
      <color indexed="81"/>
      <name val="Tahoma"/>
      <family val="2"/>
    </font>
    <font>
      <sz val="8"/>
      <color indexed="81"/>
      <name val="Tahoma"/>
      <family val="2"/>
    </font>
  </fonts>
  <fills count="8">
    <fill>
      <patternFill patternType="none"/>
    </fill>
    <fill>
      <patternFill patternType="gray125"/>
    </fill>
    <fill>
      <patternFill patternType="solid">
        <fgColor rgb="FF008080"/>
        <bgColor indexed="64"/>
      </patternFill>
    </fill>
    <fill>
      <patternFill patternType="solid">
        <fgColor rgb="FFDDF8F7"/>
        <bgColor indexed="64"/>
      </patternFill>
    </fill>
    <fill>
      <patternFill patternType="solid">
        <fgColor rgb="FF44D8D1"/>
        <bgColor indexed="64"/>
      </patternFill>
    </fill>
    <fill>
      <patternFill patternType="solid">
        <fgColor rgb="FF23ADA6"/>
        <bgColor indexed="64"/>
      </patternFill>
    </fill>
    <fill>
      <patternFill patternType="solid">
        <fgColor rgb="FFD9ECFF"/>
        <bgColor indexed="64"/>
      </patternFill>
    </fill>
    <fill>
      <patternFill patternType="solid">
        <fgColor rgb="FF2592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applyAlignment="1">
      <alignment horizontal="center" vertical="center" wrapText="1"/>
    </xf>
    <xf numFmtId="0" fontId="6" fillId="0" borderId="0" xfId="0" applyFont="1"/>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10" fontId="16" fillId="3" borderId="1" xfId="2"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1" fontId="14" fillId="3" borderId="12"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2" fontId="15" fillId="3" borderId="1" xfId="0" applyNumberFormat="1" applyFont="1" applyFill="1" applyBorder="1" applyAlignment="1">
      <alignment horizontal="center" vertical="center" wrapText="1"/>
    </xf>
    <xf numFmtId="2" fontId="16" fillId="5" borderId="12" xfId="0" applyNumberFormat="1" applyFont="1" applyFill="1" applyBorder="1" applyAlignment="1">
      <alignment horizontal="center" vertical="center" wrapText="1"/>
    </xf>
    <xf numFmtId="2" fontId="16" fillId="3" borderId="12" xfId="1" applyNumberFormat="1" applyFont="1" applyFill="1" applyBorder="1" applyAlignment="1">
      <alignment horizontal="center" vertical="center" wrapText="1"/>
    </xf>
    <xf numFmtId="0" fontId="11" fillId="3" borderId="13" xfId="0" applyFont="1" applyFill="1" applyBorder="1" applyAlignment="1">
      <alignment horizontal="center" vertical="center" textRotation="90"/>
    </xf>
    <xf numFmtId="2" fontId="16" fillId="5" borderId="12" xfId="2" applyNumberFormat="1" applyFont="1" applyFill="1" applyBorder="1" applyAlignment="1">
      <alignment horizontal="center" vertical="center" wrapText="1"/>
    </xf>
    <xf numFmtId="0" fontId="20" fillId="6" borderId="1" xfId="0" applyFont="1" applyFill="1" applyBorder="1" applyAlignment="1">
      <alignment horizontal="center" vertical="center" textRotation="90" wrapText="1"/>
    </xf>
    <xf numFmtId="0" fontId="1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14" fillId="6" borderId="1" xfId="0" applyNumberFormat="1" applyFont="1" applyFill="1" applyBorder="1" applyAlignment="1">
      <alignment horizontal="center" vertical="center" wrapText="1"/>
    </xf>
    <xf numFmtId="2" fontId="16" fillId="6"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 fontId="14" fillId="6" borderId="1" xfId="0" applyNumberFormat="1" applyFont="1" applyFill="1" applyBorder="1" applyAlignment="1">
      <alignment horizontal="center" vertical="center" wrapText="1"/>
    </xf>
    <xf numFmtId="9" fontId="14" fillId="6" borderId="1" xfId="2"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15" fillId="6" borderId="1" xfId="0" applyNumberFormat="1" applyFont="1" applyFill="1" applyBorder="1" applyAlignment="1">
      <alignment horizontal="center" vertical="center" wrapText="1"/>
    </xf>
    <xf numFmtId="2" fontId="15" fillId="7" borderId="2" xfId="0" applyNumberFormat="1"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9" fontId="22"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1" fontId="22" fillId="3" borderId="1" xfId="0"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65" fontId="22" fillId="3" borderId="1" xfId="1" applyNumberFormat="1" applyFont="1" applyFill="1" applyBorder="1" applyAlignment="1">
      <alignment horizontal="center" vertical="center" wrapText="1"/>
    </xf>
    <xf numFmtId="165" fontId="22" fillId="3" borderId="1" xfId="1" applyNumberFormat="1" applyFont="1" applyFill="1" applyBorder="1" applyAlignment="1">
      <alignment vertical="center" wrapText="1"/>
    </xf>
    <xf numFmtId="2" fontId="15" fillId="5" borderId="2"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2" fontId="15" fillId="6" borderId="1"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0" fontId="14" fillId="3"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2" fontId="27" fillId="5" borderId="0" xfId="0" applyNumberFormat="1" applyFont="1" applyFill="1" applyAlignment="1">
      <alignment horizontal="center" vertical="center" wrapText="1"/>
    </xf>
    <xf numFmtId="0" fontId="19" fillId="5" borderId="14" xfId="0" applyFont="1" applyFill="1" applyBorder="1" applyAlignment="1">
      <alignment horizontal="right" vertical="center" wrapText="1"/>
    </xf>
    <xf numFmtId="0" fontId="19" fillId="5" borderId="15" xfId="0" applyFont="1" applyFill="1" applyBorder="1" applyAlignment="1">
      <alignment horizontal="right" vertical="center" wrapText="1"/>
    </xf>
    <xf numFmtId="0" fontId="19" fillId="5" borderId="13" xfId="0" applyFont="1" applyFill="1" applyBorder="1" applyAlignment="1">
      <alignment horizontal="right" vertical="center" wrapText="1"/>
    </xf>
    <xf numFmtId="0" fontId="27" fillId="5"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9" fontId="15" fillId="3" borderId="10" xfId="0" applyNumberFormat="1" applyFont="1" applyFill="1" applyBorder="1" applyAlignment="1">
      <alignment horizontal="center" vertical="center" wrapText="1"/>
    </xf>
    <xf numFmtId="9" fontId="15" fillId="3" borderId="11" xfId="0" applyNumberFormat="1" applyFont="1" applyFill="1" applyBorder="1" applyAlignment="1">
      <alignment horizontal="center" vertical="center" wrapText="1"/>
    </xf>
    <xf numFmtId="9" fontId="15" fillId="3" borderId="12" xfId="0" applyNumberFormat="1" applyFont="1" applyFill="1" applyBorder="1" applyAlignment="1">
      <alignment horizontal="center" vertical="center" wrapText="1"/>
    </xf>
    <xf numFmtId="1" fontId="15" fillId="3" borderId="10" xfId="0" applyNumberFormat="1" applyFont="1" applyFill="1" applyBorder="1" applyAlignment="1">
      <alignment horizontal="center" vertical="center" wrapText="1"/>
    </xf>
    <xf numFmtId="1" fontId="15" fillId="3" borderId="11" xfId="0" applyNumberFormat="1" applyFont="1" applyFill="1" applyBorder="1" applyAlignment="1">
      <alignment horizontal="center" vertical="center" wrapText="1"/>
    </xf>
    <xf numFmtId="1" fontId="15" fillId="3" borderId="12"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15" fillId="3" borderId="10" xfId="0" applyNumberFormat="1" applyFont="1" applyFill="1" applyBorder="1" applyAlignment="1">
      <alignment horizontal="center" vertical="center" wrapText="1"/>
    </xf>
    <xf numFmtId="164" fontId="15" fillId="3" borderId="11" xfId="0" applyNumberFormat="1" applyFont="1" applyFill="1" applyBorder="1" applyAlignment="1">
      <alignment horizontal="center" vertical="center" wrapText="1"/>
    </xf>
    <xf numFmtId="164" fontId="15" fillId="3" borderId="12"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2" fontId="15" fillId="3" borderId="10" xfId="0" applyNumberFormat="1" applyFont="1" applyFill="1" applyBorder="1" applyAlignment="1">
      <alignment horizontal="center" vertical="center" wrapText="1"/>
    </xf>
    <xf numFmtId="2" fontId="15" fillId="3" borderId="11" xfId="0" applyNumberFormat="1" applyFont="1" applyFill="1" applyBorder="1" applyAlignment="1">
      <alignment horizontal="center" vertical="center" wrapText="1"/>
    </xf>
    <xf numFmtId="2" fontId="15" fillId="3" borderId="12" xfId="0" applyNumberFormat="1" applyFont="1" applyFill="1" applyBorder="1" applyAlignment="1">
      <alignment horizontal="center" vertical="center" wrapText="1"/>
    </xf>
    <xf numFmtId="0" fontId="19" fillId="7" borderId="10" xfId="0" applyFont="1" applyFill="1" applyBorder="1" applyAlignment="1">
      <alignment horizontal="right" vertical="center" wrapText="1"/>
    </xf>
    <xf numFmtId="0" fontId="19" fillId="7" borderId="11" xfId="0" applyFont="1" applyFill="1" applyBorder="1" applyAlignment="1">
      <alignment horizontal="right" vertical="center" wrapText="1"/>
    </xf>
    <xf numFmtId="0" fontId="19" fillId="7" borderId="12" xfId="0" applyFont="1" applyFill="1" applyBorder="1" applyAlignment="1">
      <alignment horizontal="right" vertical="center" wrapText="1"/>
    </xf>
    <xf numFmtId="0" fontId="11" fillId="3" borderId="1" xfId="0" applyFont="1" applyFill="1" applyBorder="1" applyAlignment="1">
      <alignment horizontal="center" vertical="center" textRotation="90" wrapText="1"/>
    </xf>
    <xf numFmtId="1" fontId="15" fillId="6" borderId="10" xfId="0" applyNumberFormat="1" applyFont="1" applyFill="1" applyBorder="1" applyAlignment="1">
      <alignment horizontal="center" vertical="center" wrapText="1"/>
    </xf>
    <xf numFmtId="1" fontId="15" fillId="6" borderId="11" xfId="0" applyNumberFormat="1" applyFont="1" applyFill="1" applyBorder="1" applyAlignment="1">
      <alignment horizontal="center" vertical="center" wrapText="1"/>
    </xf>
    <xf numFmtId="1" fontId="15" fillId="6" borderId="12"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64" fontId="15" fillId="6" borderId="10"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2" xfId="0" applyNumberFormat="1" applyFont="1" applyFill="1" applyBorder="1" applyAlignment="1">
      <alignment horizontal="center" vertical="center" wrapText="1"/>
    </xf>
    <xf numFmtId="9" fontId="15" fillId="6" borderId="10" xfId="0" applyNumberFormat="1" applyFont="1" applyFill="1" applyBorder="1" applyAlignment="1">
      <alignment horizontal="center" vertical="center" wrapText="1"/>
    </xf>
    <xf numFmtId="9" fontId="15" fillId="6" borderId="11" xfId="0" applyNumberFormat="1" applyFont="1" applyFill="1" applyBorder="1" applyAlignment="1">
      <alignment horizontal="center" vertical="center" wrapText="1"/>
    </xf>
    <xf numFmtId="9" fontId="15" fillId="6" borderId="12" xfId="0" applyNumberFormat="1" applyFont="1" applyFill="1" applyBorder="1" applyAlignment="1">
      <alignment horizontal="center" vertical="center" wrapText="1"/>
    </xf>
    <xf numFmtId="10" fontId="15" fillId="6" borderId="10" xfId="0" applyNumberFormat="1" applyFont="1" applyFill="1" applyBorder="1" applyAlignment="1">
      <alignment horizontal="center" vertical="center" wrapText="1"/>
    </xf>
    <xf numFmtId="10" fontId="15" fillId="6" borderId="11" xfId="0" applyNumberFormat="1" applyFont="1" applyFill="1" applyBorder="1" applyAlignment="1">
      <alignment horizontal="center" vertical="center" wrapText="1"/>
    </xf>
    <xf numFmtId="10" fontId="15" fillId="6" borderId="12" xfId="0" applyNumberFormat="1" applyFont="1" applyFill="1" applyBorder="1" applyAlignment="1">
      <alignment horizontal="center" vertical="center" wrapText="1"/>
    </xf>
    <xf numFmtId="10" fontId="25" fillId="6" borderId="10" xfId="0" applyNumberFormat="1" applyFont="1" applyFill="1" applyBorder="1" applyAlignment="1">
      <alignment horizontal="center" vertical="center" wrapText="1"/>
    </xf>
    <xf numFmtId="10" fontId="25" fillId="6" borderId="11" xfId="0" applyNumberFormat="1" applyFont="1" applyFill="1" applyBorder="1" applyAlignment="1">
      <alignment horizontal="center" vertical="center" wrapText="1"/>
    </xf>
    <xf numFmtId="10" fontId="25" fillId="6" borderId="12" xfId="0" applyNumberFormat="1" applyFont="1" applyFill="1" applyBorder="1" applyAlignment="1">
      <alignment horizontal="center" vertical="center" wrapText="1"/>
    </xf>
    <xf numFmtId="9" fontId="14" fillId="6" borderId="2" xfId="0" applyNumberFormat="1" applyFont="1" applyFill="1" applyBorder="1" applyAlignment="1">
      <alignment horizontal="center" vertical="center" wrapText="1"/>
    </xf>
    <xf numFmtId="9" fontId="14" fillId="6" borderId="9"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9" xfId="0" applyFont="1" applyFill="1" applyBorder="1" applyAlignment="1">
      <alignment horizontal="center" vertical="center" wrapText="1"/>
    </xf>
    <xf numFmtId="1" fontId="24" fillId="6" borderId="10" xfId="0" applyNumberFormat="1" applyFont="1" applyFill="1" applyBorder="1" applyAlignment="1">
      <alignment horizontal="center" vertical="center" wrapText="1"/>
    </xf>
    <xf numFmtId="1" fontId="24" fillId="6" borderId="11" xfId="0" applyNumberFormat="1" applyFont="1" applyFill="1" applyBorder="1" applyAlignment="1">
      <alignment horizontal="center" vertical="center" wrapText="1"/>
    </xf>
    <xf numFmtId="1" fontId="24" fillId="6" borderId="12" xfId="0" applyNumberFormat="1" applyFont="1" applyFill="1" applyBorder="1" applyAlignment="1">
      <alignment horizontal="center" vertical="center" wrapText="1"/>
    </xf>
    <xf numFmtId="0" fontId="20" fillId="6" borderId="1" xfId="0" applyFont="1" applyFill="1" applyBorder="1" applyAlignment="1">
      <alignment horizontal="center" vertical="center" textRotation="90" wrapText="1"/>
    </xf>
    <xf numFmtId="2" fontId="15" fillId="6" borderId="10" xfId="0" applyNumberFormat="1" applyFont="1" applyFill="1" applyBorder="1" applyAlignment="1">
      <alignment horizontal="center" vertical="center" wrapText="1"/>
    </xf>
    <xf numFmtId="2" fontId="15" fillId="6" borderId="11" xfId="0" applyNumberFormat="1" applyFont="1" applyFill="1" applyBorder="1" applyAlignment="1">
      <alignment horizontal="center" vertical="center" wrapText="1"/>
    </xf>
    <xf numFmtId="2" fontId="15" fillId="6" borderId="12"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9" fontId="14" fillId="3" borderId="2" xfId="0" applyNumberFormat="1" applyFont="1" applyFill="1" applyBorder="1" applyAlignment="1">
      <alignment horizontal="center" vertical="center" wrapText="1"/>
    </xf>
    <xf numFmtId="9" fontId="14" fillId="3" borderId="6" xfId="0" applyNumberFormat="1" applyFont="1" applyFill="1" applyBorder="1" applyAlignment="1">
      <alignment horizontal="center" vertical="center" wrapText="1"/>
    </xf>
    <xf numFmtId="9" fontId="14" fillId="3" borderId="9"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9" fillId="5" borderId="10" xfId="0" applyFont="1" applyFill="1" applyBorder="1" applyAlignment="1">
      <alignment horizontal="right" vertical="center" wrapText="1" indent="1"/>
    </xf>
    <xf numFmtId="0" fontId="19" fillId="5" borderId="11" xfId="0" applyFont="1" applyFill="1" applyBorder="1" applyAlignment="1">
      <alignment horizontal="right" vertical="center" wrapText="1" indent="1"/>
    </xf>
    <xf numFmtId="0" fontId="19" fillId="5" borderId="12" xfId="0" applyFont="1" applyFill="1" applyBorder="1" applyAlignment="1">
      <alignment horizontal="right" vertical="center" wrapText="1" indent="1"/>
    </xf>
    <xf numFmtId="0" fontId="21" fillId="6" borderId="1" xfId="0" applyFont="1" applyFill="1" applyBorder="1" applyAlignment="1">
      <alignment horizontal="center" vertical="center" textRotation="90" wrapText="1"/>
    </xf>
    <xf numFmtId="10" fontId="15" fillId="6" borderId="10" xfId="2" applyNumberFormat="1" applyFont="1" applyFill="1" applyBorder="1" applyAlignment="1">
      <alignment horizontal="center" vertical="center" wrapText="1"/>
    </xf>
    <xf numFmtId="10" fontId="15" fillId="6" borderId="11" xfId="2" applyNumberFormat="1" applyFont="1" applyFill="1" applyBorder="1" applyAlignment="1">
      <alignment horizontal="center" vertical="center" wrapText="1"/>
    </xf>
    <xf numFmtId="10" fontId="15" fillId="6" borderId="12" xfId="2" applyNumberFormat="1" applyFont="1" applyFill="1" applyBorder="1" applyAlignment="1">
      <alignment horizontal="center" vertical="center" wrapText="1"/>
    </xf>
    <xf numFmtId="2" fontId="18" fillId="3" borderId="10" xfId="0" applyNumberFormat="1" applyFont="1" applyFill="1" applyBorder="1" applyAlignment="1">
      <alignment horizontal="center" vertical="center" wrapText="1"/>
    </xf>
    <xf numFmtId="2" fontId="18" fillId="3" borderId="11" xfId="0" applyNumberFormat="1" applyFont="1" applyFill="1" applyBorder="1" applyAlignment="1">
      <alignment horizontal="center" vertical="center" wrapText="1"/>
    </xf>
    <xf numFmtId="2" fontId="18" fillId="3" borderId="12" xfId="0" applyNumberFormat="1" applyFont="1" applyFill="1" applyBorder="1" applyAlignment="1">
      <alignment horizontal="center" vertical="center" wrapText="1"/>
    </xf>
    <xf numFmtId="0" fontId="11" fillId="3" borderId="5"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0" fontId="11" fillId="3" borderId="13" xfId="0" applyFont="1" applyFill="1" applyBorder="1" applyAlignment="1">
      <alignment horizontal="center" vertical="center" textRotation="90"/>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0</xdr:row>
      <xdr:rowOff>220980</xdr:rowOff>
    </xdr:from>
    <xdr:to>
      <xdr:col>3</xdr:col>
      <xdr:colOff>73750</xdr:colOff>
      <xdr:row>4</xdr:row>
      <xdr:rowOff>234478</xdr:rowOff>
    </xdr:to>
    <xdr:pic>
      <xdr:nvPicPr>
        <xdr:cNvPr id="2" name="Imagen 1">
          <a:extLst>
            <a:ext uri="{FF2B5EF4-FFF2-40B4-BE49-F238E27FC236}">
              <a16:creationId xmlns:a16="http://schemas.microsoft.com/office/drawing/2014/main" id="{A7518156-0C75-48AF-B9E6-9688B63EF0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220980"/>
          <a:ext cx="2839810" cy="104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1.%20SISTEMA%20DE%20GESTI&#211;N%20DE%20CALIDAD\REVISI&#211;N%20POR%20LA%20DIRECCI&#211;N\MATRIZ%20DE%20INDICADORES%202025%20-%20REVISI&#211;N%20POR%20LA%20DIRECCI&#211;N\SEGUNDO%20SEMESTRE\PLAN%20DE%20ACCIO&#769;N%202025%20-%20MEDICIO&#769;N%20SEGUNDO%20SEMESTRE.xlsx" TargetMode="External"/><Relationship Id="rId1" Type="http://schemas.openxmlformats.org/officeDocument/2006/relationships/externalLinkPath" Target="SEGUNDO%20SEMESTRE/PLAN%20DE%20ACCIO&#769;N%202025%20-%20MEDICIO&#769;N%20SEGUNDO%20SE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DE ACCIÓN"/>
      <sheetName val="Ejecución Gastos 31-12-2025"/>
      <sheetName val="Ejecución Ingresos 31-12-2025"/>
      <sheetName val="E.S. FINANCIERA"/>
      <sheetName val="ESTADO RESULTADO INDIVUDUAL"/>
      <sheetName val="MYB 2025"/>
      <sheetName val="INDICADORES "/>
    </sheetNames>
    <sheetDataSet>
      <sheetData sheetId="0" refreshError="1"/>
      <sheetData sheetId="1" refreshError="1"/>
      <sheetData sheetId="2" refreshError="1"/>
      <sheetData sheetId="3" refreshError="1"/>
      <sheetData sheetId="4" refreshError="1"/>
      <sheetData sheetId="5" refreshError="1"/>
      <sheetData sheetId="6">
        <row r="10">
          <cell r="E10">
            <v>1.1420271918884441</v>
          </cell>
        </row>
      </sheetData>
    </sheetDataSet>
  </externalBook>
</externalLink>
</file>

<file path=xl/persons/person.xml><?xml version="1.0" encoding="utf-8"?>
<personList xmlns="http://schemas.microsoft.com/office/spreadsheetml/2018/threadedcomments" xmlns:x="http://schemas.openxmlformats.org/spreadsheetml/2006/main">
  <person displayName="Angela Sanchez" id="{D95A20E4-945F-4909-AC20-470BB69D1E8E}" userId="S-1-5-21-3603695513-782975489-2627251369-1114" providerId="AD"/>
  <person displayName="Administrativa Telecafe" id="{F2D630D8-D9F2-4774-A59E-C775AA0001E9}" userId="S::administrativa@telecafeltda2.onmicrosoft.com::5f2fc3e2-45ed-4945-beba-2a50eb07558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V25" dT="2025-03-13T14:59:11.04" personId="{F2D630D8-D9F2-4774-A59E-C775AA0001E9}" id="{D968E741-BA31-4DE5-83B2-5B80D33CB870}">
    <text>En el año 2024, se incrementaron las alianzas de patrocinadores de programas, lo que llevó a una sobreejecución en el cumplimiento del presupuesto.</text>
  </threadedComment>
  <threadedComment ref="V26" dT="2025-03-13T14:59:28.91" personId="{F2D630D8-D9F2-4774-A59E-C775AA0001E9}" id="{2B472661-D40D-4E79-AE14-AE26E0318131}">
    <text>En el año 2024, se cumplió con el presupuesto de vinculación a eventos por parte del canal Telecafé.</text>
  </threadedComment>
  <threadedComment ref="P27" dT="2025-03-13T15:01:35.03" personId="{F2D630D8-D9F2-4774-A59E-C775AA0001E9}" id="{94A56CA9-2EC5-4912-925E-CBC338CF2390}">
    <text>El resultado de la encuesta de satisfacción para el año 2024 fue el esperado.</text>
  </threadedComment>
  <threadedComment ref="P71" dT="2025-03-13T20:28:45.52" personId="{F2D630D8-D9F2-4774-A59E-C775AA0001E9}" id="{7D5434B8-22B5-42A7-96E7-BC01F05289BB}">
    <text xml:space="preserve">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ext>
  </threadedComment>
  <threadedComment ref="P78" dT="2025-03-06T15:29:03.45" personId="{F2D630D8-D9F2-4774-A59E-C775AA0001E9}" id="{0DEA4CC0-1FBF-4297-B7E8-5EA698D85516}">
    <text xml:space="preserve">Se realizó inventario en el mes de marzo
</text>
  </threadedComment>
  <threadedComment ref="V78" dT="2025-03-13T20:27:12.71" personId="{F2D630D8-D9F2-4774-A59E-C775AA0001E9}" id="{05B8563D-920F-4A6D-B5F6-93D9D631532A}">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79" dT="2025-03-06T15:29:03.45" personId="{F2D630D8-D9F2-4774-A59E-C775AA0001E9}" id="{49E417D6-04DA-4F66-940A-F92C499824B4}">
    <text xml:space="preserve">Se realizó inventario en el mes de marzo
</text>
  </threadedComment>
  <threadedComment ref="V79" dT="2025-03-13T20:27:12.71" personId="{F2D630D8-D9F2-4774-A59E-C775AA0001E9}" id="{85CC05CF-EFD1-4716-BB04-9C3FDF430E90}">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0" dT="2025-03-06T15:29:03.45" personId="{F2D630D8-D9F2-4774-A59E-C775AA0001E9}" id="{B6AE9586-E5B9-420B-91AD-8CB08C812D78}">
    <text xml:space="preserve">Se realizó inventario en el mes de marzo
</text>
  </threadedComment>
  <threadedComment ref="V80" dT="2025-03-13T20:27:12.71" personId="{F2D630D8-D9F2-4774-A59E-C775AA0001E9}" id="{0C20D7CB-EC20-442E-AB81-5FF0E441B95C}">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1" dT="2025-03-06T15:29:03.45" personId="{F2D630D8-D9F2-4774-A59E-C775AA0001E9}" id="{C1A91361-B6AF-428D-AABF-F35FBB8E0FDF}">
    <text xml:space="preserve">Se realizó inventario en el mes de marzo
</text>
  </threadedComment>
  <threadedComment ref="V81" dT="2025-03-13T20:27:12.71" personId="{F2D630D8-D9F2-4774-A59E-C775AA0001E9}" id="{C33210EE-B909-4FAE-8665-B974D1FBE455}">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4" dT="2024-09-23T14:47:38.33" personId="{D95A20E4-945F-4909-AC20-470BB69D1E8E}" id="{9C3E41CA-F75A-4F94-9A0B-2373B38DEA55}">
    <text>Se están ejecutando lasa auditorías acorde con lo programado</text>
  </threadedComment>
  <threadedComment ref="P85" dT="2024-09-23T14:45:41.84" personId="{D95A20E4-945F-4909-AC20-470BB69D1E8E}" id="{3F800FE0-32AE-4EB8-9130-085BCA4DFAF6}">
    <text xml:space="preserve">Se realizó campaña de autocontrol
</text>
  </threadedComment>
  <threadedComment ref="P87" dT="2024-09-23T14:45:41.84" personId="{D95A20E4-945F-4909-AC20-470BB69D1E8E}" id="{A9F63F83-41D1-4E64-8B1D-52A965E1104F}">
    <text>En el mes de agosto se presenta ante la gerencia, el resultado del seguimiento con corte al primer semestre de la vigencia de los planes de mejoramiento</text>
  </threadedComment>
  <threadedComment ref="P98" dT="2025-03-13T20:28:45.52" personId="{F2D630D8-D9F2-4774-A59E-C775AA0001E9}" id="{27C9BEFE-0C49-454A-8D61-21090AEED70F}">
    <text xml:space="preserve">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09F2-6B0F-46B8-9F33-1E826FFB6EC4}">
  <dimension ref="A1:AZ232"/>
  <sheetViews>
    <sheetView tabSelected="1" topLeftCell="S105" zoomScale="70" zoomScaleNormal="70" workbookViewId="0">
      <selection activeCell="AC85" sqref="AC85"/>
    </sheetView>
  </sheetViews>
  <sheetFormatPr baseColWidth="10" defaultRowHeight="12"/>
  <cols>
    <col min="1" max="1" width="16.21875" style="1" customWidth="1"/>
    <col min="2" max="2" width="16.88671875" style="1" customWidth="1"/>
    <col min="3" max="3" width="11.5546875" style="1" customWidth="1"/>
    <col min="4" max="4" width="17" style="1" customWidth="1"/>
    <col min="5" max="5" width="27.77734375" style="1" customWidth="1"/>
    <col min="6" max="6" width="21.33203125" style="1" customWidth="1"/>
    <col min="7" max="7" width="13.109375" style="1" customWidth="1"/>
    <col min="8" max="8" width="20.77734375" style="1" customWidth="1"/>
    <col min="9" max="9" width="7.6640625" style="1" hidden="1" customWidth="1"/>
    <col min="10" max="10" width="13.5546875" style="1" hidden="1" customWidth="1"/>
    <col min="11" max="11" width="14" style="1" hidden="1" customWidth="1"/>
    <col min="12" max="12" width="10" style="1" hidden="1" customWidth="1"/>
    <col min="13" max="13" width="10.44140625" style="1" hidden="1" customWidth="1"/>
    <col min="14" max="14" width="12.6640625" style="1" hidden="1" customWidth="1"/>
    <col min="15" max="15" width="15.77734375" style="1" customWidth="1"/>
    <col min="16" max="16" width="14.88671875" style="1" customWidth="1"/>
    <col min="17" max="26" width="15.6640625" style="1" customWidth="1"/>
    <col min="27" max="27" width="14.77734375" style="1" customWidth="1"/>
    <col min="28" max="28" width="110.33203125" style="1" customWidth="1"/>
    <col min="29" max="29" width="19.88671875" style="1" customWidth="1"/>
    <col min="30" max="30" width="47" style="1" customWidth="1"/>
    <col min="31" max="31" width="17.44140625" style="1" customWidth="1"/>
    <col min="32" max="32" width="25.44140625" style="1" customWidth="1"/>
    <col min="33" max="33" width="18.109375" style="3" customWidth="1"/>
    <col min="34" max="52" width="2.6640625" style="1" customWidth="1"/>
    <col min="53" max="53" width="4.109375" style="1" customWidth="1"/>
    <col min="54" max="16384" width="11.5546875" style="1"/>
  </cols>
  <sheetData>
    <row r="1" spans="1:52" ht="20.399999999999999" customHeight="1">
      <c r="A1" s="141"/>
      <c r="B1" s="141"/>
      <c r="C1" s="141"/>
      <c r="D1" s="141"/>
      <c r="E1" s="142" t="s">
        <v>0</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3" t="s">
        <v>1</v>
      </c>
      <c r="AV1" s="143"/>
      <c r="AW1" s="143"/>
      <c r="AX1" s="143"/>
      <c r="AY1" s="143"/>
      <c r="AZ1" s="143"/>
    </row>
    <row r="2" spans="1:52" ht="20.399999999999999" customHeight="1">
      <c r="A2" s="141"/>
      <c r="B2" s="141"/>
      <c r="C2" s="141"/>
      <c r="D2" s="141"/>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3"/>
      <c r="AV2" s="143"/>
      <c r="AW2" s="143"/>
      <c r="AX2" s="143"/>
      <c r="AY2" s="143"/>
      <c r="AZ2" s="143"/>
    </row>
    <row r="3" spans="1:52" ht="20.399999999999999" customHeight="1">
      <c r="A3" s="141"/>
      <c r="B3" s="141"/>
      <c r="C3" s="141"/>
      <c r="D3" s="141"/>
      <c r="E3" s="144" t="s">
        <v>2</v>
      </c>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3" t="s">
        <v>3</v>
      </c>
      <c r="AV3" s="143"/>
      <c r="AW3" s="143"/>
      <c r="AX3" s="143"/>
      <c r="AY3" s="143"/>
      <c r="AZ3" s="143"/>
    </row>
    <row r="4" spans="1:52" ht="20.399999999999999" customHeight="1">
      <c r="A4" s="141"/>
      <c r="B4" s="141"/>
      <c r="C4" s="141"/>
      <c r="D4" s="141"/>
      <c r="E4" s="144" t="s">
        <v>4</v>
      </c>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3"/>
      <c r="AV4" s="143"/>
      <c r="AW4" s="143"/>
      <c r="AX4" s="143"/>
      <c r="AY4" s="143"/>
      <c r="AZ4" s="143"/>
    </row>
    <row r="5" spans="1:52" ht="39.6" customHeight="1">
      <c r="A5" s="141"/>
      <c r="B5" s="141"/>
      <c r="C5" s="141"/>
      <c r="D5" s="141"/>
      <c r="E5" s="144" t="s">
        <v>5</v>
      </c>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3" t="s">
        <v>6</v>
      </c>
      <c r="AV5" s="143"/>
      <c r="AW5" s="143"/>
      <c r="AX5" s="143"/>
      <c r="AY5" s="143"/>
      <c r="AZ5" s="143"/>
    </row>
    <row r="6" spans="1:52" ht="12.6" customHeight="1">
      <c r="F6" s="2"/>
    </row>
    <row r="8" spans="1:52" ht="14.4" customHeight="1">
      <c r="A8" s="127" t="s">
        <v>7</v>
      </c>
      <c r="B8" s="127" t="s">
        <v>8</v>
      </c>
      <c r="C8" s="127" t="s">
        <v>9</v>
      </c>
      <c r="D8" s="127" t="s">
        <v>10</v>
      </c>
      <c r="E8" s="127" t="s">
        <v>11</v>
      </c>
      <c r="F8" s="127" t="s">
        <v>12</v>
      </c>
      <c r="G8" s="127" t="s">
        <v>13</v>
      </c>
      <c r="H8" s="127" t="s">
        <v>14</v>
      </c>
      <c r="I8" s="127" t="s">
        <v>15</v>
      </c>
      <c r="J8" s="138" t="s">
        <v>16</v>
      </c>
      <c r="K8" s="127" t="s">
        <v>17</v>
      </c>
      <c r="L8" s="127" t="s">
        <v>18</v>
      </c>
      <c r="M8" s="127" t="s">
        <v>19</v>
      </c>
      <c r="N8" s="127" t="s">
        <v>20</v>
      </c>
      <c r="O8" s="127" t="s">
        <v>21</v>
      </c>
      <c r="P8" s="132" t="s">
        <v>22</v>
      </c>
      <c r="Q8" s="133"/>
      <c r="R8" s="133"/>
      <c r="S8" s="133"/>
      <c r="T8" s="133"/>
      <c r="U8" s="134"/>
      <c r="V8" s="132" t="s">
        <v>23</v>
      </c>
      <c r="W8" s="133"/>
      <c r="X8" s="133"/>
      <c r="Y8" s="133"/>
      <c r="Z8" s="133"/>
      <c r="AA8" s="134"/>
      <c r="AB8" s="127" t="s">
        <v>24</v>
      </c>
      <c r="AC8" s="127" t="s">
        <v>25</v>
      </c>
      <c r="AD8" s="127" t="s">
        <v>26</v>
      </c>
      <c r="AE8" s="127" t="s">
        <v>27</v>
      </c>
      <c r="AF8" s="127" t="s">
        <v>28</v>
      </c>
      <c r="AG8" s="130" t="s">
        <v>29</v>
      </c>
      <c r="AH8" s="130"/>
      <c r="AI8" s="130"/>
      <c r="AJ8" s="130"/>
      <c r="AK8" s="130"/>
      <c r="AL8" s="130"/>
      <c r="AM8" s="130"/>
      <c r="AN8" s="130"/>
      <c r="AO8" s="130"/>
      <c r="AP8" s="130"/>
      <c r="AQ8" s="130"/>
      <c r="AR8" s="130"/>
      <c r="AS8" s="130"/>
      <c r="AT8" s="130"/>
      <c r="AU8" s="130"/>
      <c r="AV8" s="130"/>
      <c r="AW8" s="130"/>
      <c r="AX8" s="130"/>
      <c r="AY8" s="130"/>
      <c r="AZ8" s="130"/>
    </row>
    <row r="9" spans="1:52" ht="12" customHeight="1">
      <c r="A9" s="128"/>
      <c r="B9" s="128"/>
      <c r="C9" s="128"/>
      <c r="D9" s="128"/>
      <c r="E9" s="128"/>
      <c r="F9" s="128"/>
      <c r="G9" s="128"/>
      <c r="H9" s="128"/>
      <c r="I9" s="128"/>
      <c r="J9" s="139"/>
      <c r="K9" s="128"/>
      <c r="L9" s="128"/>
      <c r="M9" s="128"/>
      <c r="N9" s="128"/>
      <c r="O9" s="128"/>
      <c r="P9" s="135"/>
      <c r="Q9" s="136"/>
      <c r="R9" s="136"/>
      <c r="S9" s="136"/>
      <c r="T9" s="136"/>
      <c r="U9" s="137"/>
      <c r="V9" s="135"/>
      <c r="W9" s="136"/>
      <c r="X9" s="136"/>
      <c r="Y9" s="136"/>
      <c r="Z9" s="136"/>
      <c r="AA9" s="137"/>
      <c r="AB9" s="128"/>
      <c r="AC9" s="128"/>
      <c r="AD9" s="128"/>
      <c r="AE9" s="128"/>
      <c r="AF9" s="128"/>
      <c r="AG9" s="131" t="s">
        <v>30</v>
      </c>
      <c r="AH9" s="130" t="s">
        <v>31</v>
      </c>
      <c r="AI9" s="130"/>
      <c r="AJ9" s="130"/>
      <c r="AK9" s="130"/>
      <c r="AL9" s="130"/>
      <c r="AM9" s="130"/>
      <c r="AN9" s="130"/>
      <c r="AO9" s="130"/>
      <c r="AP9" s="130"/>
      <c r="AQ9" s="130"/>
      <c r="AR9" s="130"/>
      <c r="AS9" s="130"/>
      <c r="AT9" s="130"/>
      <c r="AU9" s="130"/>
      <c r="AV9" s="130"/>
      <c r="AW9" s="130"/>
      <c r="AX9" s="130"/>
      <c r="AY9" s="130"/>
      <c r="AZ9" s="130"/>
    </row>
    <row r="10" spans="1:52" ht="62.4" customHeight="1">
      <c r="A10" s="129"/>
      <c r="B10" s="129"/>
      <c r="C10" s="129"/>
      <c r="D10" s="129"/>
      <c r="E10" s="129"/>
      <c r="F10" s="129"/>
      <c r="G10" s="129"/>
      <c r="H10" s="129"/>
      <c r="I10" s="129"/>
      <c r="J10" s="140"/>
      <c r="K10" s="129"/>
      <c r="L10" s="129"/>
      <c r="M10" s="129"/>
      <c r="N10" s="129"/>
      <c r="O10" s="129"/>
      <c r="P10" s="4" t="s">
        <v>32</v>
      </c>
      <c r="Q10" s="4" t="s">
        <v>33</v>
      </c>
      <c r="R10" s="4" t="s">
        <v>34</v>
      </c>
      <c r="S10" s="4" t="s">
        <v>35</v>
      </c>
      <c r="T10" s="4" t="s">
        <v>36</v>
      </c>
      <c r="U10" s="4" t="s">
        <v>37</v>
      </c>
      <c r="V10" s="4" t="s">
        <v>38</v>
      </c>
      <c r="W10" s="4" t="s">
        <v>39</v>
      </c>
      <c r="X10" s="4" t="s">
        <v>40</v>
      </c>
      <c r="Y10" s="4" t="s">
        <v>41</v>
      </c>
      <c r="Z10" s="4" t="s">
        <v>42</v>
      </c>
      <c r="AA10" s="4" t="s">
        <v>43</v>
      </c>
      <c r="AB10" s="129"/>
      <c r="AC10" s="129"/>
      <c r="AD10" s="129"/>
      <c r="AE10" s="129"/>
      <c r="AF10" s="129"/>
      <c r="AG10" s="131"/>
      <c r="AH10" s="5">
        <v>1</v>
      </c>
      <c r="AI10" s="5">
        <v>2</v>
      </c>
      <c r="AJ10" s="5">
        <v>3</v>
      </c>
      <c r="AK10" s="5">
        <v>4</v>
      </c>
      <c r="AL10" s="5">
        <v>5</v>
      </c>
      <c r="AM10" s="5">
        <v>6</v>
      </c>
      <c r="AN10" s="5">
        <v>7</v>
      </c>
      <c r="AO10" s="5">
        <v>8</v>
      </c>
      <c r="AP10" s="5">
        <v>9</v>
      </c>
      <c r="AQ10" s="5">
        <v>10</v>
      </c>
      <c r="AR10" s="5">
        <v>11</v>
      </c>
      <c r="AS10" s="5">
        <v>12</v>
      </c>
      <c r="AT10" s="5">
        <v>13</v>
      </c>
      <c r="AU10" s="5">
        <v>14</v>
      </c>
      <c r="AV10" s="5">
        <v>15</v>
      </c>
      <c r="AW10" s="5">
        <v>16</v>
      </c>
      <c r="AX10" s="5">
        <v>17</v>
      </c>
      <c r="AY10" s="5">
        <v>18</v>
      </c>
      <c r="AZ10" s="5">
        <v>19</v>
      </c>
    </row>
    <row r="11" spans="1:52" ht="377.4" customHeight="1">
      <c r="A11" s="124" t="s">
        <v>44</v>
      </c>
      <c r="B11" s="6" t="s">
        <v>45</v>
      </c>
      <c r="C11" s="6" t="s">
        <v>46</v>
      </c>
      <c r="D11" s="58" t="s">
        <v>47</v>
      </c>
      <c r="E11" s="58" t="s">
        <v>48</v>
      </c>
      <c r="F11" s="58" t="s">
        <v>49</v>
      </c>
      <c r="G11" s="7" t="s">
        <v>50</v>
      </c>
      <c r="H11" s="7" t="s">
        <v>51</v>
      </c>
      <c r="I11" s="7" t="s">
        <v>52</v>
      </c>
      <c r="J11" s="7" t="s">
        <v>53</v>
      </c>
      <c r="K11" s="7" t="s">
        <v>54</v>
      </c>
      <c r="L11" s="7" t="s">
        <v>55</v>
      </c>
      <c r="M11" s="7" t="s">
        <v>56</v>
      </c>
      <c r="N11" s="8">
        <v>0.95</v>
      </c>
      <c r="O11" s="8">
        <v>0.85</v>
      </c>
      <c r="P11" s="61">
        <v>0.53</v>
      </c>
      <c r="Q11" s="62"/>
      <c r="R11" s="62"/>
      <c r="S11" s="62"/>
      <c r="T11" s="62"/>
      <c r="U11" s="63"/>
      <c r="V11" s="61">
        <v>0.64</v>
      </c>
      <c r="W11" s="62"/>
      <c r="X11" s="62"/>
      <c r="Y11" s="62"/>
      <c r="Z11" s="62"/>
      <c r="AA11" s="63"/>
      <c r="AB11" s="8" t="s">
        <v>57</v>
      </c>
      <c r="AC11" s="9">
        <f>0.752941176470588*100%</f>
        <v>0.752941176470588</v>
      </c>
      <c r="AD11" s="10" t="s">
        <v>58</v>
      </c>
      <c r="AE11" s="7" t="s">
        <v>59</v>
      </c>
      <c r="AF11" s="7" t="s">
        <v>60</v>
      </c>
      <c r="AG11" s="6" t="s">
        <v>61</v>
      </c>
      <c r="AH11" s="11"/>
      <c r="AI11" s="11"/>
      <c r="AJ11" s="12"/>
      <c r="AK11" s="12"/>
      <c r="AL11" s="12"/>
      <c r="AM11" s="12"/>
      <c r="AN11" s="12"/>
      <c r="AO11" s="12"/>
      <c r="AP11" s="12"/>
      <c r="AQ11" s="12"/>
      <c r="AR11" s="12"/>
      <c r="AS11" s="12"/>
      <c r="AT11" s="12"/>
      <c r="AU11" s="12"/>
      <c r="AV11" s="12"/>
      <c r="AW11" s="12"/>
      <c r="AX11" s="12"/>
      <c r="AY11" s="11"/>
      <c r="AZ11" s="12"/>
    </row>
    <row r="12" spans="1:52" ht="133.19999999999999" customHeight="1">
      <c r="A12" s="125"/>
      <c r="B12" s="6" t="s">
        <v>45</v>
      </c>
      <c r="C12" s="6" t="s">
        <v>46</v>
      </c>
      <c r="D12" s="59"/>
      <c r="E12" s="59"/>
      <c r="F12" s="60"/>
      <c r="G12" s="7" t="s">
        <v>62</v>
      </c>
      <c r="H12" s="7" t="s">
        <v>63</v>
      </c>
      <c r="I12" s="7" t="s">
        <v>52</v>
      </c>
      <c r="J12" s="7" t="s">
        <v>53</v>
      </c>
      <c r="K12" s="7" t="s">
        <v>54</v>
      </c>
      <c r="L12" s="7" t="s">
        <v>55</v>
      </c>
      <c r="M12" s="7" t="s">
        <v>56</v>
      </c>
      <c r="N12" s="8">
        <v>0.85</v>
      </c>
      <c r="O12" s="8">
        <v>0.85</v>
      </c>
      <c r="P12" s="61">
        <v>0.78</v>
      </c>
      <c r="Q12" s="62"/>
      <c r="R12" s="62"/>
      <c r="S12" s="62"/>
      <c r="T12" s="62"/>
      <c r="U12" s="63"/>
      <c r="V12" s="61">
        <v>0.68</v>
      </c>
      <c r="W12" s="62"/>
      <c r="X12" s="62"/>
      <c r="Y12" s="62"/>
      <c r="Z12" s="62"/>
      <c r="AA12" s="63"/>
      <c r="AB12" s="8" t="s">
        <v>64</v>
      </c>
      <c r="AC12" s="9">
        <f>67*1.17647058823529%</f>
        <v>0.78823529411764426</v>
      </c>
      <c r="AD12" s="10" t="s">
        <v>65</v>
      </c>
      <c r="AE12" s="7" t="s">
        <v>59</v>
      </c>
      <c r="AF12" s="7" t="s">
        <v>60</v>
      </c>
      <c r="AG12" s="6" t="s">
        <v>61</v>
      </c>
      <c r="AH12" s="11"/>
      <c r="AI12" s="11"/>
      <c r="AJ12" s="12"/>
      <c r="AK12" s="12"/>
      <c r="AL12" s="12"/>
      <c r="AM12" s="12"/>
      <c r="AN12" s="12"/>
      <c r="AO12" s="12"/>
      <c r="AP12" s="12"/>
      <c r="AQ12" s="12"/>
      <c r="AR12" s="12"/>
      <c r="AS12" s="12"/>
      <c r="AT12" s="12"/>
      <c r="AU12" s="12"/>
      <c r="AV12" s="12"/>
      <c r="AW12" s="12"/>
      <c r="AX12" s="12"/>
      <c r="AY12" s="11"/>
      <c r="AZ12" s="12"/>
    </row>
    <row r="13" spans="1:52" ht="126.6" customHeight="1">
      <c r="A13" s="125"/>
      <c r="B13" s="6" t="s">
        <v>45</v>
      </c>
      <c r="C13" s="6" t="s">
        <v>46</v>
      </c>
      <c r="D13" s="59"/>
      <c r="E13" s="59"/>
      <c r="F13" s="58" t="s">
        <v>66</v>
      </c>
      <c r="G13" s="7" t="s">
        <v>67</v>
      </c>
      <c r="H13" s="7" t="s">
        <v>68</v>
      </c>
      <c r="I13" s="7" t="s">
        <v>52</v>
      </c>
      <c r="J13" s="7" t="s">
        <v>53</v>
      </c>
      <c r="K13" s="7" t="s">
        <v>69</v>
      </c>
      <c r="L13" s="7" t="s">
        <v>55</v>
      </c>
      <c r="M13" s="7" t="s">
        <v>56</v>
      </c>
      <c r="N13" s="8">
        <v>0.85</v>
      </c>
      <c r="O13" s="8">
        <v>0.85</v>
      </c>
      <c r="P13" s="61">
        <v>0.16</v>
      </c>
      <c r="Q13" s="62"/>
      <c r="R13" s="62"/>
      <c r="S13" s="62"/>
      <c r="T13" s="62"/>
      <c r="U13" s="63"/>
      <c r="V13" s="61">
        <v>0.53</v>
      </c>
      <c r="W13" s="62"/>
      <c r="X13" s="62"/>
      <c r="Y13" s="62"/>
      <c r="Z13" s="62"/>
      <c r="AA13" s="63"/>
      <c r="AB13" s="8" t="s">
        <v>70</v>
      </c>
      <c r="AC13" s="14">
        <f>53*1.17647058823529</f>
        <v>62.352941176470367</v>
      </c>
      <c r="AD13" s="10" t="s">
        <v>71</v>
      </c>
      <c r="AE13" s="7" t="s">
        <v>59</v>
      </c>
      <c r="AF13" s="7" t="s">
        <v>60</v>
      </c>
      <c r="AG13" s="6" t="s">
        <v>61</v>
      </c>
      <c r="AH13" s="11"/>
      <c r="AI13" s="11"/>
      <c r="AJ13" s="12"/>
      <c r="AK13" s="12"/>
      <c r="AL13" s="12"/>
      <c r="AM13" s="12"/>
      <c r="AN13" s="12"/>
      <c r="AO13" s="12"/>
      <c r="AP13" s="12"/>
      <c r="AQ13" s="12"/>
      <c r="AR13" s="12"/>
      <c r="AS13" s="12"/>
      <c r="AT13" s="12"/>
      <c r="AU13" s="12"/>
      <c r="AV13" s="12"/>
      <c r="AW13" s="12"/>
      <c r="AX13" s="12"/>
      <c r="AY13" s="11"/>
      <c r="AZ13" s="12"/>
    </row>
    <row r="14" spans="1:52" ht="85.8" customHeight="1">
      <c r="A14" s="125"/>
      <c r="B14" s="6" t="s">
        <v>45</v>
      </c>
      <c r="C14" s="6" t="s">
        <v>46</v>
      </c>
      <c r="D14" s="59"/>
      <c r="E14" s="59"/>
      <c r="F14" s="59"/>
      <c r="G14" s="7" t="s">
        <v>72</v>
      </c>
      <c r="H14" s="7" t="s">
        <v>73</v>
      </c>
      <c r="I14" s="7" t="s">
        <v>74</v>
      </c>
      <c r="J14" s="7" t="s">
        <v>75</v>
      </c>
      <c r="K14" s="7" t="s">
        <v>69</v>
      </c>
      <c r="L14" s="7" t="s">
        <v>55</v>
      </c>
      <c r="M14" s="7" t="s">
        <v>76</v>
      </c>
      <c r="N14" s="8" t="s">
        <v>77</v>
      </c>
      <c r="O14" s="8" t="s">
        <v>77</v>
      </c>
      <c r="P14" s="64">
        <v>60</v>
      </c>
      <c r="Q14" s="65"/>
      <c r="R14" s="65"/>
      <c r="S14" s="65"/>
      <c r="T14" s="65"/>
      <c r="U14" s="66"/>
      <c r="V14" s="64">
        <v>45</v>
      </c>
      <c r="W14" s="65"/>
      <c r="X14" s="65"/>
      <c r="Y14" s="65"/>
      <c r="Z14" s="65"/>
      <c r="AA14" s="66"/>
      <c r="AB14" s="15" t="s">
        <v>78</v>
      </c>
      <c r="AC14" s="14">
        <v>100</v>
      </c>
      <c r="AD14" s="10" t="s">
        <v>79</v>
      </c>
      <c r="AE14" s="7" t="s">
        <v>80</v>
      </c>
      <c r="AF14" s="7" t="s">
        <v>60</v>
      </c>
      <c r="AG14" s="6" t="s">
        <v>61</v>
      </c>
      <c r="AH14" s="12"/>
      <c r="AI14" s="11"/>
      <c r="AJ14" s="12"/>
      <c r="AK14" s="12"/>
      <c r="AL14" s="12"/>
      <c r="AM14" s="12"/>
      <c r="AN14" s="12"/>
      <c r="AO14" s="12"/>
      <c r="AP14" s="12"/>
      <c r="AQ14" s="12"/>
      <c r="AR14" s="12"/>
      <c r="AS14" s="12"/>
      <c r="AT14" s="12"/>
      <c r="AU14" s="12"/>
      <c r="AV14" s="12"/>
      <c r="AW14" s="12"/>
      <c r="AX14" s="12"/>
      <c r="AY14" s="12"/>
      <c r="AZ14" s="12"/>
    </row>
    <row r="15" spans="1:52" ht="147" customHeight="1">
      <c r="A15" s="125"/>
      <c r="B15" s="6" t="s">
        <v>45</v>
      </c>
      <c r="C15" s="6" t="s">
        <v>46</v>
      </c>
      <c r="D15" s="59"/>
      <c r="E15" s="59"/>
      <c r="F15" s="60"/>
      <c r="G15" s="7" t="s">
        <v>81</v>
      </c>
      <c r="H15" s="7" t="s">
        <v>82</v>
      </c>
      <c r="I15" s="7" t="s">
        <v>83</v>
      </c>
      <c r="J15" s="7" t="s">
        <v>84</v>
      </c>
      <c r="K15" s="7" t="s">
        <v>85</v>
      </c>
      <c r="L15" s="7" t="s">
        <v>55</v>
      </c>
      <c r="M15" s="7" t="s">
        <v>56</v>
      </c>
      <c r="N15" s="16" t="s">
        <v>86</v>
      </c>
      <c r="O15" s="16">
        <v>1</v>
      </c>
      <c r="P15" s="74">
        <v>3.72</v>
      </c>
      <c r="Q15" s="75"/>
      <c r="R15" s="75"/>
      <c r="S15" s="75"/>
      <c r="T15" s="75"/>
      <c r="U15" s="76"/>
      <c r="V15" s="74">
        <f>'[1]INDICADORES '!E10</f>
        <v>1.1420271918884441</v>
      </c>
      <c r="W15" s="75"/>
      <c r="X15" s="75"/>
      <c r="Y15" s="75"/>
      <c r="Z15" s="75"/>
      <c r="AA15" s="76"/>
      <c r="AB15" s="17" t="s">
        <v>87</v>
      </c>
      <c r="AC15" s="14">
        <v>100</v>
      </c>
      <c r="AD15" s="7" t="s">
        <v>88</v>
      </c>
      <c r="AE15" s="7" t="s">
        <v>80</v>
      </c>
      <c r="AF15" s="7" t="s">
        <v>60</v>
      </c>
      <c r="AG15" s="6" t="s">
        <v>89</v>
      </c>
      <c r="AH15" s="11"/>
      <c r="AI15" s="11"/>
      <c r="AJ15" s="12"/>
      <c r="AK15" s="12"/>
      <c r="AL15" s="12"/>
      <c r="AM15" s="12"/>
      <c r="AN15" s="12"/>
      <c r="AO15" s="12"/>
      <c r="AP15" s="12"/>
      <c r="AQ15" s="12"/>
      <c r="AR15" s="12"/>
      <c r="AS15" s="12"/>
      <c r="AT15" s="12"/>
      <c r="AU15" s="12"/>
      <c r="AV15" s="12"/>
      <c r="AW15" s="12"/>
      <c r="AX15" s="12"/>
      <c r="AY15" s="11"/>
      <c r="AZ15" s="12"/>
    </row>
    <row r="16" spans="1:52" ht="207" customHeight="1">
      <c r="A16" s="125"/>
      <c r="B16" s="6" t="s">
        <v>45</v>
      </c>
      <c r="C16" s="6" t="s">
        <v>46</v>
      </c>
      <c r="D16" s="59"/>
      <c r="E16" s="59"/>
      <c r="F16" s="7" t="s">
        <v>90</v>
      </c>
      <c r="G16" s="7" t="s">
        <v>91</v>
      </c>
      <c r="H16" s="7" t="s">
        <v>92</v>
      </c>
      <c r="I16" s="7" t="s">
        <v>52</v>
      </c>
      <c r="J16" s="7" t="s">
        <v>84</v>
      </c>
      <c r="K16" s="7" t="s">
        <v>85</v>
      </c>
      <c r="L16" s="7" t="s">
        <v>55</v>
      </c>
      <c r="M16" s="7" t="s">
        <v>56</v>
      </c>
      <c r="N16" s="8">
        <v>0.05</v>
      </c>
      <c r="O16" s="8">
        <v>0.06</v>
      </c>
      <c r="P16" s="74">
        <v>3.61</v>
      </c>
      <c r="Q16" s="75"/>
      <c r="R16" s="75"/>
      <c r="S16" s="75"/>
      <c r="T16" s="75"/>
      <c r="U16" s="75"/>
      <c r="V16" s="75"/>
      <c r="W16" s="75"/>
      <c r="X16" s="75"/>
      <c r="Y16" s="75"/>
      <c r="Z16" s="75"/>
      <c r="AA16" s="76"/>
      <c r="AB16" s="18" t="s">
        <v>93</v>
      </c>
      <c r="AC16" s="19">
        <f>3.61*16.6666666666667</f>
        <v>60.166666666666785</v>
      </c>
      <c r="AD16" s="10" t="s">
        <v>94</v>
      </c>
      <c r="AE16" s="7" t="s">
        <v>80</v>
      </c>
      <c r="AF16" s="7" t="s">
        <v>60</v>
      </c>
      <c r="AG16" s="6" t="s">
        <v>61</v>
      </c>
      <c r="AH16" s="12"/>
      <c r="AI16" s="11"/>
      <c r="AJ16" s="12"/>
      <c r="AK16" s="12"/>
      <c r="AL16" s="12"/>
      <c r="AM16" s="12"/>
      <c r="AN16" s="12"/>
      <c r="AO16" s="12"/>
      <c r="AP16" s="12"/>
      <c r="AQ16" s="12"/>
      <c r="AR16" s="12"/>
      <c r="AS16" s="12"/>
      <c r="AT16" s="12"/>
      <c r="AU16" s="12"/>
      <c r="AV16" s="12"/>
      <c r="AW16" s="12"/>
      <c r="AX16" s="12"/>
      <c r="AY16" s="11"/>
      <c r="AZ16" s="12"/>
    </row>
    <row r="17" spans="1:52" ht="75" customHeight="1">
      <c r="A17" s="125"/>
      <c r="B17" s="6" t="s">
        <v>45</v>
      </c>
      <c r="C17" s="6" t="s">
        <v>46</v>
      </c>
      <c r="D17" s="59"/>
      <c r="E17" s="60"/>
      <c r="F17" s="7" t="s">
        <v>95</v>
      </c>
      <c r="G17" s="7" t="s">
        <v>96</v>
      </c>
      <c r="H17" s="7" t="s">
        <v>97</v>
      </c>
      <c r="I17" s="7" t="s">
        <v>52</v>
      </c>
      <c r="J17" s="7" t="s">
        <v>84</v>
      </c>
      <c r="K17" s="7" t="s">
        <v>85</v>
      </c>
      <c r="L17" s="7" t="s">
        <v>55</v>
      </c>
      <c r="M17" s="7" t="s">
        <v>56</v>
      </c>
      <c r="N17" s="8">
        <v>0.1</v>
      </c>
      <c r="O17" s="8">
        <v>0.1</v>
      </c>
      <c r="P17" s="61">
        <v>0.11</v>
      </c>
      <c r="Q17" s="62"/>
      <c r="R17" s="62"/>
      <c r="S17" s="62"/>
      <c r="T17" s="62"/>
      <c r="U17" s="62"/>
      <c r="V17" s="62"/>
      <c r="W17" s="62"/>
      <c r="X17" s="62"/>
      <c r="Y17" s="62"/>
      <c r="Z17" s="62"/>
      <c r="AA17" s="63"/>
      <c r="AB17" s="17" t="s">
        <v>98</v>
      </c>
      <c r="AC17" s="14">
        <v>100</v>
      </c>
      <c r="AD17" s="10" t="s">
        <v>94</v>
      </c>
      <c r="AE17" s="7" t="s">
        <v>80</v>
      </c>
      <c r="AF17" s="7" t="s">
        <v>60</v>
      </c>
      <c r="AG17" s="6" t="s">
        <v>89</v>
      </c>
      <c r="AH17" s="11"/>
      <c r="AI17" s="11"/>
      <c r="AJ17" s="12"/>
      <c r="AK17" s="12"/>
      <c r="AL17" s="12"/>
      <c r="AM17" s="12"/>
      <c r="AN17" s="12"/>
      <c r="AO17" s="12"/>
      <c r="AP17" s="12"/>
      <c r="AQ17" s="12"/>
      <c r="AR17" s="12"/>
      <c r="AS17" s="12"/>
      <c r="AT17" s="12"/>
      <c r="AU17" s="12"/>
      <c r="AV17" s="12"/>
      <c r="AW17" s="12"/>
      <c r="AX17" s="12"/>
      <c r="AY17" s="11"/>
      <c r="AZ17" s="12"/>
    </row>
    <row r="18" spans="1:52" ht="132" customHeight="1">
      <c r="A18" s="125"/>
      <c r="B18" s="6" t="s">
        <v>45</v>
      </c>
      <c r="C18" s="6" t="s">
        <v>46</v>
      </c>
      <c r="D18" s="59"/>
      <c r="E18" s="58" t="s">
        <v>99</v>
      </c>
      <c r="F18" s="58" t="s">
        <v>100</v>
      </c>
      <c r="G18" s="7" t="s">
        <v>101</v>
      </c>
      <c r="H18" s="7" t="s">
        <v>102</v>
      </c>
      <c r="I18" s="7" t="s">
        <v>52</v>
      </c>
      <c r="J18" s="7" t="s">
        <v>84</v>
      </c>
      <c r="K18" s="7" t="s">
        <v>85</v>
      </c>
      <c r="L18" s="7" t="s">
        <v>55</v>
      </c>
      <c r="M18" s="7" t="s">
        <v>56</v>
      </c>
      <c r="N18" s="8">
        <v>0.8</v>
      </c>
      <c r="O18" s="8">
        <v>0.8</v>
      </c>
      <c r="P18" s="61">
        <v>0.56999999999999995</v>
      </c>
      <c r="Q18" s="62"/>
      <c r="R18" s="62"/>
      <c r="S18" s="62"/>
      <c r="T18" s="62"/>
      <c r="U18" s="62"/>
      <c r="V18" s="62"/>
      <c r="W18" s="62"/>
      <c r="X18" s="62"/>
      <c r="Y18" s="62"/>
      <c r="Z18" s="62"/>
      <c r="AA18" s="63"/>
      <c r="AB18" s="17" t="s">
        <v>103</v>
      </c>
      <c r="AC18" s="14">
        <f>57*1.25</f>
        <v>71.25</v>
      </c>
      <c r="AD18" s="10" t="s">
        <v>104</v>
      </c>
      <c r="AE18" s="7" t="s">
        <v>80</v>
      </c>
      <c r="AF18" s="7" t="s">
        <v>60</v>
      </c>
      <c r="AG18" s="6" t="s">
        <v>89</v>
      </c>
      <c r="AH18" s="11"/>
      <c r="AI18" s="11"/>
      <c r="AJ18" s="12"/>
      <c r="AK18" s="12"/>
      <c r="AL18" s="12"/>
      <c r="AM18" s="12"/>
      <c r="AN18" s="12"/>
      <c r="AO18" s="12"/>
      <c r="AP18" s="12"/>
      <c r="AQ18" s="12"/>
      <c r="AR18" s="12"/>
      <c r="AS18" s="12"/>
      <c r="AT18" s="12"/>
      <c r="AU18" s="12"/>
      <c r="AV18" s="12"/>
      <c r="AW18" s="12"/>
      <c r="AX18" s="12"/>
      <c r="AY18" s="11"/>
      <c r="AZ18" s="12"/>
    </row>
    <row r="19" spans="1:52" ht="109.2" customHeight="1">
      <c r="A19" s="125"/>
      <c r="B19" s="6" t="s">
        <v>45</v>
      </c>
      <c r="C19" s="6" t="s">
        <v>46</v>
      </c>
      <c r="D19" s="59"/>
      <c r="E19" s="60"/>
      <c r="F19" s="60"/>
      <c r="G19" s="7" t="s">
        <v>105</v>
      </c>
      <c r="H19" s="7" t="s">
        <v>106</v>
      </c>
      <c r="I19" s="7" t="s">
        <v>52</v>
      </c>
      <c r="J19" s="7" t="s">
        <v>107</v>
      </c>
      <c r="K19" s="7" t="s">
        <v>85</v>
      </c>
      <c r="L19" s="7" t="s">
        <v>55</v>
      </c>
      <c r="M19" s="7" t="s">
        <v>56</v>
      </c>
      <c r="N19" s="8" t="s">
        <v>86</v>
      </c>
      <c r="O19" s="8">
        <v>0.05</v>
      </c>
      <c r="P19" s="61">
        <v>0.11</v>
      </c>
      <c r="Q19" s="62"/>
      <c r="R19" s="62"/>
      <c r="S19" s="62"/>
      <c r="T19" s="62"/>
      <c r="U19" s="63"/>
      <c r="V19" s="68">
        <v>4.5999999999999999E-2</v>
      </c>
      <c r="W19" s="69"/>
      <c r="X19" s="69"/>
      <c r="Y19" s="69"/>
      <c r="Z19" s="69"/>
      <c r="AA19" s="70"/>
      <c r="AB19" s="17" t="s">
        <v>108</v>
      </c>
      <c r="AC19" s="19">
        <v>92</v>
      </c>
      <c r="AD19" s="10" t="s">
        <v>109</v>
      </c>
      <c r="AE19" s="7" t="s">
        <v>80</v>
      </c>
      <c r="AF19" s="7" t="s">
        <v>60</v>
      </c>
      <c r="AG19" s="6" t="s">
        <v>89</v>
      </c>
      <c r="AH19" s="11"/>
      <c r="AI19" s="11"/>
      <c r="AJ19" s="12"/>
      <c r="AK19" s="12"/>
      <c r="AL19" s="12"/>
      <c r="AM19" s="12"/>
      <c r="AN19" s="12"/>
      <c r="AO19" s="12"/>
      <c r="AP19" s="12"/>
      <c r="AQ19" s="12"/>
      <c r="AR19" s="12"/>
      <c r="AS19" s="12"/>
      <c r="AT19" s="12"/>
      <c r="AU19" s="12"/>
      <c r="AV19" s="12"/>
      <c r="AW19" s="12"/>
      <c r="AX19" s="12"/>
      <c r="AY19" s="11"/>
      <c r="AZ19" s="12"/>
    </row>
    <row r="20" spans="1:52" ht="140.4" customHeight="1">
      <c r="A20" s="125"/>
      <c r="B20" s="6" t="s">
        <v>45</v>
      </c>
      <c r="C20" s="6" t="s">
        <v>46</v>
      </c>
      <c r="D20" s="59"/>
      <c r="E20" s="58" t="s">
        <v>110</v>
      </c>
      <c r="F20" s="58" t="s">
        <v>111</v>
      </c>
      <c r="G20" s="7" t="s">
        <v>112</v>
      </c>
      <c r="H20" s="7" t="s">
        <v>113</v>
      </c>
      <c r="I20" s="7" t="s">
        <v>114</v>
      </c>
      <c r="J20" s="7" t="s">
        <v>107</v>
      </c>
      <c r="K20" s="7" t="s">
        <v>115</v>
      </c>
      <c r="L20" s="7" t="s">
        <v>116</v>
      </c>
      <c r="M20" s="7" t="s">
        <v>56</v>
      </c>
      <c r="N20" s="16">
        <v>4.5</v>
      </c>
      <c r="O20" s="16">
        <v>4.5</v>
      </c>
      <c r="P20" s="74">
        <v>4.8499999999999996</v>
      </c>
      <c r="Q20" s="75"/>
      <c r="R20" s="75"/>
      <c r="S20" s="75"/>
      <c r="T20" s="75"/>
      <c r="U20" s="76"/>
      <c r="V20" s="74">
        <v>4.84</v>
      </c>
      <c r="W20" s="75"/>
      <c r="X20" s="75"/>
      <c r="Y20" s="75"/>
      <c r="Z20" s="75"/>
      <c r="AA20" s="76"/>
      <c r="AB20" s="17" t="s">
        <v>117</v>
      </c>
      <c r="AC20" s="14">
        <v>100</v>
      </c>
      <c r="AD20" s="7" t="s">
        <v>118</v>
      </c>
      <c r="AE20" s="7" t="s">
        <v>80</v>
      </c>
      <c r="AF20" s="7" t="s">
        <v>60</v>
      </c>
      <c r="AG20" s="6" t="s">
        <v>61</v>
      </c>
      <c r="AH20" s="11"/>
      <c r="AI20" s="11"/>
      <c r="AJ20" s="12"/>
      <c r="AK20" s="12"/>
      <c r="AL20" s="12"/>
      <c r="AM20" s="12"/>
      <c r="AN20" s="12"/>
      <c r="AO20" s="12"/>
      <c r="AP20" s="12"/>
      <c r="AQ20" s="12"/>
      <c r="AR20" s="12"/>
      <c r="AS20" s="12"/>
      <c r="AT20" s="12"/>
      <c r="AU20" s="12"/>
      <c r="AV20" s="12"/>
      <c r="AW20" s="12"/>
      <c r="AX20" s="12"/>
      <c r="AY20" s="12"/>
      <c r="AZ20" s="12"/>
    </row>
    <row r="21" spans="1:52" ht="59.4" customHeight="1">
      <c r="A21" s="125"/>
      <c r="B21" s="6" t="s">
        <v>45</v>
      </c>
      <c r="C21" s="6" t="s">
        <v>46</v>
      </c>
      <c r="D21" s="60"/>
      <c r="E21" s="60"/>
      <c r="F21" s="60"/>
      <c r="G21" s="7" t="s">
        <v>119</v>
      </c>
      <c r="H21" s="7" t="s">
        <v>120</v>
      </c>
      <c r="I21" s="7" t="s">
        <v>114</v>
      </c>
      <c r="J21" s="7" t="s">
        <v>107</v>
      </c>
      <c r="K21" s="7" t="s">
        <v>119</v>
      </c>
      <c r="L21" s="7" t="s">
        <v>116</v>
      </c>
      <c r="M21" s="7" t="s">
        <v>56</v>
      </c>
      <c r="N21" s="16">
        <v>4.5</v>
      </c>
      <c r="O21" s="16">
        <v>4.5</v>
      </c>
      <c r="P21" s="121" t="s">
        <v>121</v>
      </c>
      <c r="Q21" s="122"/>
      <c r="R21" s="122"/>
      <c r="S21" s="122"/>
      <c r="T21" s="122"/>
      <c r="U21" s="123"/>
      <c r="V21" s="74">
        <v>4.6100000000000003</v>
      </c>
      <c r="W21" s="75"/>
      <c r="X21" s="75"/>
      <c r="Y21" s="75"/>
      <c r="Z21" s="75"/>
      <c r="AA21" s="76"/>
      <c r="AB21" s="17" t="s">
        <v>122</v>
      </c>
      <c r="AC21" s="14">
        <v>100</v>
      </c>
      <c r="AD21" s="7" t="s">
        <v>118</v>
      </c>
      <c r="AE21" s="7" t="s">
        <v>80</v>
      </c>
      <c r="AF21" s="7" t="s">
        <v>60</v>
      </c>
      <c r="AG21" s="6" t="s">
        <v>61</v>
      </c>
      <c r="AH21" s="11"/>
      <c r="AI21" s="11"/>
      <c r="AJ21" s="12"/>
      <c r="AK21" s="12"/>
      <c r="AL21" s="12"/>
      <c r="AM21" s="12"/>
      <c r="AN21" s="12"/>
      <c r="AO21" s="12"/>
      <c r="AP21" s="12"/>
      <c r="AQ21" s="12"/>
      <c r="AR21" s="12"/>
      <c r="AS21" s="12"/>
      <c r="AT21" s="12"/>
      <c r="AU21" s="12"/>
      <c r="AV21" s="12"/>
      <c r="AW21" s="12"/>
      <c r="AX21" s="12"/>
      <c r="AY21" s="12"/>
      <c r="AZ21" s="12"/>
    </row>
    <row r="22" spans="1:52" ht="59.4" customHeight="1">
      <c r="A22" s="125"/>
      <c r="B22" s="114" t="s">
        <v>123</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6"/>
      <c r="AC22" s="20">
        <f>AVERAGE(AC11:AC21)</f>
        <v>71.573707664884125</v>
      </c>
      <c r="AD22" s="7"/>
      <c r="AE22" s="7"/>
      <c r="AF22" s="7"/>
      <c r="AG22" s="6"/>
      <c r="AH22" s="11"/>
      <c r="AI22" s="11"/>
      <c r="AJ22" s="12"/>
      <c r="AK22" s="12"/>
      <c r="AL22" s="12"/>
      <c r="AM22" s="12"/>
      <c r="AN22" s="12"/>
      <c r="AO22" s="12"/>
      <c r="AP22" s="12"/>
      <c r="AQ22" s="12"/>
      <c r="AR22" s="12"/>
      <c r="AS22" s="12"/>
      <c r="AT22" s="12"/>
      <c r="AU22" s="12"/>
      <c r="AV22" s="12"/>
      <c r="AW22" s="12"/>
      <c r="AX22" s="12"/>
      <c r="AY22" s="12"/>
      <c r="AZ22" s="12"/>
    </row>
    <row r="23" spans="1:52" ht="127.8" customHeight="1">
      <c r="A23" s="125"/>
      <c r="B23" s="6" t="s">
        <v>124</v>
      </c>
      <c r="C23" s="6" t="s">
        <v>46</v>
      </c>
      <c r="D23" s="67" t="s">
        <v>125</v>
      </c>
      <c r="E23" s="67" t="s">
        <v>126</v>
      </c>
      <c r="F23" s="7" t="s">
        <v>127</v>
      </c>
      <c r="G23" s="7" t="s">
        <v>128</v>
      </c>
      <c r="H23" s="7" t="s">
        <v>129</v>
      </c>
      <c r="I23" s="7" t="s">
        <v>52</v>
      </c>
      <c r="J23" s="7" t="s">
        <v>107</v>
      </c>
      <c r="K23" s="7" t="s">
        <v>130</v>
      </c>
      <c r="L23" s="7" t="s">
        <v>131</v>
      </c>
      <c r="M23" s="7" t="s">
        <v>56</v>
      </c>
      <c r="N23" s="8">
        <v>0.09</v>
      </c>
      <c r="O23" s="8">
        <v>0.1</v>
      </c>
      <c r="P23" s="61">
        <v>0.12</v>
      </c>
      <c r="Q23" s="62"/>
      <c r="R23" s="62"/>
      <c r="S23" s="62"/>
      <c r="T23" s="62"/>
      <c r="U23" s="63"/>
      <c r="V23" s="61">
        <v>0.08</v>
      </c>
      <c r="W23" s="62"/>
      <c r="X23" s="62"/>
      <c r="Y23" s="62"/>
      <c r="Z23" s="62"/>
      <c r="AA23" s="63"/>
      <c r="AB23" s="16" t="s">
        <v>132</v>
      </c>
      <c r="AC23" s="21">
        <f>0.8*100</f>
        <v>80</v>
      </c>
      <c r="AD23" s="10" t="s">
        <v>133</v>
      </c>
      <c r="AE23" s="7" t="s">
        <v>134</v>
      </c>
      <c r="AF23" s="7" t="s">
        <v>135</v>
      </c>
      <c r="AG23" s="6" t="s">
        <v>136</v>
      </c>
      <c r="AH23" s="11"/>
      <c r="AI23" s="11"/>
      <c r="AJ23" s="12"/>
      <c r="AK23" s="12"/>
      <c r="AL23" s="12"/>
      <c r="AM23" s="12"/>
      <c r="AN23" s="12"/>
      <c r="AO23" s="12"/>
      <c r="AP23" s="12"/>
      <c r="AQ23" s="12"/>
      <c r="AR23" s="12"/>
      <c r="AS23" s="12"/>
      <c r="AT23" s="12"/>
      <c r="AU23" s="12"/>
      <c r="AV23" s="12"/>
      <c r="AW23" s="12"/>
      <c r="AX23" s="12"/>
      <c r="AY23" s="12"/>
      <c r="AZ23" s="12"/>
    </row>
    <row r="24" spans="1:52" ht="126.6" customHeight="1">
      <c r="A24" s="125"/>
      <c r="B24" s="6" t="s">
        <v>124</v>
      </c>
      <c r="C24" s="6" t="s">
        <v>46</v>
      </c>
      <c r="D24" s="67"/>
      <c r="E24" s="67"/>
      <c r="F24" s="7" t="s">
        <v>137</v>
      </c>
      <c r="G24" s="7" t="s">
        <v>138</v>
      </c>
      <c r="H24" s="7" t="s">
        <v>139</v>
      </c>
      <c r="I24" s="7" t="s">
        <v>52</v>
      </c>
      <c r="J24" s="7" t="s">
        <v>140</v>
      </c>
      <c r="K24" s="7" t="s">
        <v>130</v>
      </c>
      <c r="L24" s="7" t="s">
        <v>131</v>
      </c>
      <c r="M24" s="7" t="s">
        <v>56</v>
      </c>
      <c r="N24" s="8">
        <v>1</v>
      </c>
      <c r="O24" s="8">
        <v>1</v>
      </c>
      <c r="P24" s="61">
        <v>0.25</v>
      </c>
      <c r="Q24" s="62"/>
      <c r="R24" s="62"/>
      <c r="S24" s="62"/>
      <c r="T24" s="62"/>
      <c r="U24" s="63"/>
      <c r="V24" s="61">
        <v>0.69</v>
      </c>
      <c r="W24" s="62"/>
      <c r="X24" s="62"/>
      <c r="Y24" s="62"/>
      <c r="Z24" s="62"/>
      <c r="AA24" s="63"/>
      <c r="AB24" s="16" t="s">
        <v>141</v>
      </c>
      <c r="AC24" s="21">
        <v>69</v>
      </c>
      <c r="AD24" s="10" t="s">
        <v>133</v>
      </c>
      <c r="AE24" s="7" t="s">
        <v>134</v>
      </c>
      <c r="AF24" s="7" t="s">
        <v>135</v>
      </c>
      <c r="AG24" s="6" t="s">
        <v>142</v>
      </c>
      <c r="AH24" s="11"/>
      <c r="AI24" s="11"/>
      <c r="AJ24" s="12"/>
      <c r="AK24" s="12"/>
      <c r="AL24" s="12"/>
      <c r="AM24" s="12"/>
      <c r="AN24" s="12"/>
      <c r="AO24" s="12"/>
      <c r="AP24" s="12"/>
      <c r="AQ24" s="12"/>
      <c r="AR24" s="12"/>
      <c r="AS24" s="12"/>
      <c r="AT24" s="12"/>
      <c r="AU24" s="12"/>
      <c r="AV24" s="12"/>
      <c r="AW24" s="12"/>
      <c r="AX24" s="12"/>
      <c r="AY24" s="12"/>
      <c r="AZ24" s="12"/>
    </row>
    <row r="25" spans="1:52" ht="99.6" customHeight="1">
      <c r="A25" s="125"/>
      <c r="B25" s="6" t="s">
        <v>124</v>
      </c>
      <c r="C25" s="6" t="s">
        <v>46</v>
      </c>
      <c r="D25" s="67"/>
      <c r="E25" s="67" t="s">
        <v>143</v>
      </c>
      <c r="F25" s="58" t="s">
        <v>144</v>
      </c>
      <c r="G25" s="7" t="s">
        <v>145</v>
      </c>
      <c r="H25" s="7" t="s">
        <v>146</v>
      </c>
      <c r="I25" s="7" t="s">
        <v>52</v>
      </c>
      <c r="J25" s="7" t="s">
        <v>107</v>
      </c>
      <c r="K25" s="7" t="s">
        <v>130</v>
      </c>
      <c r="L25" s="7" t="s">
        <v>147</v>
      </c>
      <c r="M25" s="7" t="s">
        <v>56</v>
      </c>
      <c r="N25" s="8">
        <v>1</v>
      </c>
      <c r="O25" s="8">
        <v>1</v>
      </c>
      <c r="P25" s="61">
        <v>0.75</v>
      </c>
      <c r="Q25" s="62"/>
      <c r="R25" s="62"/>
      <c r="S25" s="62"/>
      <c r="T25" s="62"/>
      <c r="U25" s="63"/>
      <c r="V25" s="61">
        <v>1.47</v>
      </c>
      <c r="W25" s="62"/>
      <c r="X25" s="62"/>
      <c r="Y25" s="62"/>
      <c r="Z25" s="62"/>
      <c r="AA25" s="63"/>
      <c r="AB25" s="16" t="s">
        <v>148</v>
      </c>
      <c r="AC25" s="21">
        <v>100</v>
      </c>
      <c r="AD25" s="10" t="s">
        <v>149</v>
      </c>
      <c r="AE25" s="7" t="s">
        <v>134</v>
      </c>
      <c r="AF25" s="7" t="s">
        <v>135</v>
      </c>
      <c r="AG25" s="6" t="s">
        <v>142</v>
      </c>
      <c r="AH25" s="11"/>
      <c r="AI25" s="11"/>
      <c r="AJ25" s="12"/>
      <c r="AK25" s="12"/>
      <c r="AL25" s="12"/>
      <c r="AM25" s="12"/>
      <c r="AN25" s="12"/>
      <c r="AO25" s="12"/>
      <c r="AP25" s="12"/>
      <c r="AQ25" s="12"/>
      <c r="AR25" s="12"/>
      <c r="AS25" s="12"/>
      <c r="AT25" s="12"/>
      <c r="AU25" s="12"/>
      <c r="AV25" s="12"/>
      <c r="AW25" s="12"/>
      <c r="AX25" s="12"/>
      <c r="AY25" s="12"/>
      <c r="AZ25" s="12"/>
    </row>
    <row r="26" spans="1:52" ht="97.2" customHeight="1">
      <c r="A26" s="125"/>
      <c r="B26" s="6" t="s">
        <v>124</v>
      </c>
      <c r="C26" s="6" t="s">
        <v>46</v>
      </c>
      <c r="D26" s="67"/>
      <c r="E26" s="67"/>
      <c r="F26" s="60"/>
      <c r="G26" s="7" t="s">
        <v>150</v>
      </c>
      <c r="H26" s="7" t="s">
        <v>151</v>
      </c>
      <c r="I26" s="7" t="s">
        <v>52</v>
      </c>
      <c r="J26" s="7" t="s">
        <v>107</v>
      </c>
      <c r="K26" s="7" t="s">
        <v>152</v>
      </c>
      <c r="L26" s="7" t="s">
        <v>131</v>
      </c>
      <c r="M26" s="7" t="s">
        <v>56</v>
      </c>
      <c r="N26" s="8">
        <v>1</v>
      </c>
      <c r="O26" s="8">
        <v>1</v>
      </c>
      <c r="P26" s="61">
        <v>0.83</v>
      </c>
      <c r="Q26" s="62"/>
      <c r="R26" s="62"/>
      <c r="S26" s="62"/>
      <c r="T26" s="62"/>
      <c r="U26" s="63"/>
      <c r="V26" s="61">
        <v>1</v>
      </c>
      <c r="W26" s="62"/>
      <c r="X26" s="62"/>
      <c r="Y26" s="62"/>
      <c r="Z26" s="62"/>
      <c r="AA26" s="63"/>
      <c r="AB26" s="16" t="s">
        <v>153</v>
      </c>
      <c r="AC26" s="21">
        <v>100</v>
      </c>
      <c r="AD26" s="10" t="s">
        <v>149</v>
      </c>
      <c r="AE26" s="7" t="s">
        <v>134</v>
      </c>
      <c r="AF26" s="7" t="s">
        <v>135</v>
      </c>
      <c r="AG26" s="6" t="s">
        <v>142</v>
      </c>
      <c r="AH26" s="11"/>
      <c r="AI26" s="11"/>
      <c r="AJ26" s="12"/>
      <c r="AK26" s="12"/>
      <c r="AL26" s="12"/>
      <c r="AM26" s="12"/>
      <c r="AN26" s="12"/>
      <c r="AO26" s="12"/>
      <c r="AP26" s="12"/>
      <c r="AQ26" s="12"/>
      <c r="AR26" s="12"/>
      <c r="AS26" s="12"/>
      <c r="AT26" s="12"/>
      <c r="AU26" s="12"/>
      <c r="AV26" s="12"/>
      <c r="AW26" s="12"/>
      <c r="AX26" s="12"/>
      <c r="AY26" s="12"/>
      <c r="AZ26" s="12"/>
    </row>
    <row r="27" spans="1:52" ht="118.2" customHeight="1">
      <c r="A27" s="126"/>
      <c r="B27" s="6" t="s">
        <v>124</v>
      </c>
      <c r="C27" s="6" t="s">
        <v>46</v>
      </c>
      <c r="D27" s="67"/>
      <c r="E27" s="7" t="s">
        <v>154</v>
      </c>
      <c r="F27" s="7" t="s">
        <v>155</v>
      </c>
      <c r="G27" s="7" t="s">
        <v>156</v>
      </c>
      <c r="H27" s="7" t="s">
        <v>157</v>
      </c>
      <c r="I27" s="7" t="s">
        <v>114</v>
      </c>
      <c r="J27" s="7" t="s">
        <v>84</v>
      </c>
      <c r="K27" s="7" t="s">
        <v>152</v>
      </c>
      <c r="L27" s="7" t="s">
        <v>116</v>
      </c>
      <c r="M27" s="7" t="s">
        <v>56</v>
      </c>
      <c r="N27" s="16">
        <v>4.7</v>
      </c>
      <c r="O27" s="16">
        <v>4.5999999999999996</v>
      </c>
      <c r="P27" s="113">
        <v>4.7300000000000004</v>
      </c>
      <c r="Q27" s="113"/>
      <c r="R27" s="113"/>
      <c r="S27" s="113"/>
      <c r="T27" s="113"/>
      <c r="U27" s="113"/>
      <c r="V27" s="113"/>
      <c r="W27" s="113"/>
      <c r="X27" s="113"/>
      <c r="Y27" s="113"/>
      <c r="Z27" s="113"/>
      <c r="AA27" s="113"/>
      <c r="AB27" s="16" t="s">
        <v>158</v>
      </c>
      <c r="AC27" s="21">
        <v>100</v>
      </c>
      <c r="AD27" s="10" t="s">
        <v>159</v>
      </c>
      <c r="AE27" s="7" t="s">
        <v>134</v>
      </c>
      <c r="AF27" s="7" t="s">
        <v>135</v>
      </c>
      <c r="AG27" s="6" t="s">
        <v>61</v>
      </c>
      <c r="AH27" s="11"/>
      <c r="AI27" s="12"/>
      <c r="AJ27" s="12"/>
      <c r="AK27" s="12"/>
      <c r="AL27" s="12"/>
      <c r="AM27" s="12"/>
      <c r="AN27" s="12"/>
      <c r="AO27" s="12"/>
      <c r="AP27" s="12"/>
      <c r="AQ27" s="12"/>
      <c r="AR27" s="12"/>
      <c r="AS27" s="12"/>
      <c r="AT27" s="12"/>
      <c r="AU27" s="12"/>
      <c r="AV27" s="12"/>
      <c r="AW27" s="12"/>
      <c r="AX27" s="12"/>
      <c r="AY27" s="12"/>
      <c r="AZ27" s="12"/>
    </row>
    <row r="28" spans="1:52" ht="79.8" customHeight="1">
      <c r="A28" s="22"/>
      <c r="B28" s="114" t="s">
        <v>160</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6"/>
      <c r="AC28" s="23">
        <f>AVERAGE(AC23:AC27)</f>
        <v>89.8</v>
      </c>
      <c r="AD28" s="10"/>
      <c r="AE28" s="7"/>
      <c r="AF28" s="7"/>
      <c r="AG28" s="6"/>
      <c r="AH28" s="11"/>
      <c r="AI28" s="12"/>
      <c r="AJ28" s="12"/>
      <c r="AK28" s="12"/>
      <c r="AL28" s="12"/>
      <c r="AM28" s="12"/>
      <c r="AN28" s="12"/>
      <c r="AO28" s="12"/>
      <c r="AP28" s="12"/>
      <c r="AQ28" s="12"/>
      <c r="AR28" s="12"/>
      <c r="AS28" s="12"/>
      <c r="AT28" s="12"/>
      <c r="AU28" s="12"/>
      <c r="AV28" s="12"/>
      <c r="AW28" s="12"/>
      <c r="AX28" s="12"/>
      <c r="AY28" s="12"/>
      <c r="AZ28" s="12"/>
    </row>
    <row r="29" spans="1:52" ht="164.4" customHeight="1">
      <c r="A29" s="105" t="s">
        <v>161</v>
      </c>
      <c r="B29" s="25" t="s">
        <v>162</v>
      </c>
      <c r="C29" s="25" t="s">
        <v>163</v>
      </c>
      <c r="D29" s="84" t="s">
        <v>164</v>
      </c>
      <c r="E29" s="99" t="s">
        <v>165</v>
      </c>
      <c r="F29" s="26" t="s">
        <v>166</v>
      </c>
      <c r="G29" s="26" t="s">
        <v>167</v>
      </c>
      <c r="H29" s="26" t="s">
        <v>168</v>
      </c>
      <c r="I29" s="26" t="s">
        <v>52</v>
      </c>
      <c r="J29" s="26" t="s">
        <v>53</v>
      </c>
      <c r="K29" s="26" t="s">
        <v>169</v>
      </c>
      <c r="L29" s="26" t="s">
        <v>55</v>
      </c>
      <c r="M29" s="26" t="s">
        <v>56</v>
      </c>
      <c r="N29" s="28">
        <v>0.6</v>
      </c>
      <c r="O29" s="28">
        <v>0.7</v>
      </c>
      <c r="P29" s="91">
        <v>0.51300000000000001</v>
      </c>
      <c r="Q29" s="92"/>
      <c r="R29" s="92"/>
      <c r="S29" s="92"/>
      <c r="T29" s="92"/>
      <c r="U29" s="93"/>
      <c r="V29" s="118">
        <v>0.86539999999999995</v>
      </c>
      <c r="W29" s="119"/>
      <c r="X29" s="119"/>
      <c r="Y29" s="119"/>
      <c r="Z29" s="119"/>
      <c r="AA29" s="120"/>
      <c r="AB29" s="28" t="s">
        <v>170</v>
      </c>
      <c r="AC29" s="29">
        <v>100</v>
      </c>
      <c r="AD29" s="30" t="s">
        <v>171</v>
      </c>
      <c r="AE29" s="26" t="s">
        <v>172</v>
      </c>
      <c r="AF29" s="26" t="s">
        <v>60</v>
      </c>
      <c r="AG29" s="25" t="s">
        <v>136</v>
      </c>
      <c r="AH29" s="11"/>
      <c r="AI29" s="31"/>
      <c r="AJ29" s="31"/>
      <c r="AK29" s="31"/>
      <c r="AL29" s="31"/>
      <c r="AM29" s="31"/>
      <c r="AN29" s="31"/>
      <c r="AO29" s="31"/>
      <c r="AP29" s="31"/>
      <c r="AQ29" s="31"/>
      <c r="AR29" s="31"/>
      <c r="AS29" s="31"/>
      <c r="AT29" s="31"/>
      <c r="AU29" s="31"/>
      <c r="AV29" s="31"/>
      <c r="AW29" s="31"/>
      <c r="AX29" s="31"/>
      <c r="AY29" s="31"/>
      <c r="AZ29" s="31"/>
    </row>
    <row r="30" spans="1:52" ht="146.4" customHeight="1">
      <c r="A30" s="117"/>
      <c r="B30" s="25" t="s">
        <v>162</v>
      </c>
      <c r="C30" s="25" t="s">
        <v>163</v>
      </c>
      <c r="D30" s="84"/>
      <c r="E30" s="100"/>
      <c r="F30" s="26" t="s">
        <v>173</v>
      </c>
      <c r="G30" s="26" t="s">
        <v>174</v>
      </c>
      <c r="H30" s="26" t="s">
        <v>175</v>
      </c>
      <c r="I30" s="26" t="s">
        <v>52</v>
      </c>
      <c r="J30" s="26" t="s">
        <v>53</v>
      </c>
      <c r="K30" s="26" t="s">
        <v>169</v>
      </c>
      <c r="L30" s="26" t="s">
        <v>131</v>
      </c>
      <c r="M30" s="26" t="s">
        <v>56</v>
      </c>
      <c r="N30" s="28">
        <v>0.43</v>
      </c>
      <c r="O30" s="28">
        <v>0.5</v>
      </c>
      <c r="P30" s="91">
        <v>0.4496</v>
      </c>
      <c r="Q30" s="92"/>
      <c r="R30" s="92"/>
      <c r="S30" s="92"/>
      <c r="T30" s="92"/>
      <c r="U30" s="93"/>
      <c r="V30" s="91">
        <v>0.70589999999999997</v>
      </c>
      <c r="W30" s="92"/>
      <c r="X30" s="92"/>
      <c r="Y30" s="92"/>
      <c r="Z30" s="92"/>
      <c r="AA30" s="93"/>
      <c r="AB30" s="28" t="s">
        <v>176</v>
      </c>
      <c r="AC30" s="29">
        <v>100</v>
      </c>
      <c r="AD30" s="30" t="s">
        <v>177</v>
      </c>
      <c r="AE30" s="26" t="s">
        <v>172</v>
      </c>
      <c r="AF30" s="26" t="s">
        <v>60</v>
      </c>
      <c r="AG30" s="25" t="s">
        <v>136</v>
      </c>
      <c r="AH30" s="11"/>
      <c r="AI30" s="31"/>
      <c r="AJ30" s="31"/>
      <c r="AK30" s="31"/>
      <c r="AL30" s="31"/>
      <c r="AM30" s="31"/>
      <c r="AN30" s="31"/>
      <c r="AO30" s="31"/>
      <c r="AP30" s="31"/>
      <c r="AQ30" s="31"/>
      <c r="AR30" s="31"/>
      <c r="AS30" s="31"/>
      <c r="AT30" s="31"/>
      <c r="AU30" s="31"/>
      <c r="AV30" s="31"/>
      <c r="AW30" s="31"/>
      <c r="AX30" s="31"/>
      <c r="AY30" s="31"/>
      <c r="AZ30" s="31"/>
    </row>
    <row r="31" spans="1:52" ht="211.8" customHeight="1">
      <c r="A31" s="117"/>
      <c r="B31" s="25" t="s">
        <v>162</v>
      </c>
      <c r="C31" s="25" t="s">
        <v>163</v>
      </c>
      <c r="D31" s="84"/>
      <c r="E31" s="100"/>
      <c r="F31" s="26" t="s">
        <v>178</v>
      </c>
      <c r="G31" s="26" t="s">
        <v>179</v>
      </c>
      <c r="H31" s="26" t="s">
        <v>180</v>
      </c>
      <c r="I31" s="26" t="s">
        <v>52</v>
      </c>
      <c r="J31" s="26" t="s">
        <v>53</v>
      </c>
      <c r="K31" s="26" t="s">
        <v>169</v>
      </c>
      <c r="L31" s="26" t="s">
        <v>131</v>
      </c>
      <c r="M31" s="26" t="s">
        <v>56</v>
      </c>
      <c r="N31" s="28" t="s">
        <v>86</v>
      </c>
      <c r="O31" s="28">
        <v>0.12</v>
      </c>
      <c r="P31" s="91">
        <v>0.49280000000000002</v>
      </c>
      <c r="Q31" s="92"/>
      <c r="R31" s="92"/>
      <c r="S31" s="92"/>
      <c r="T31" s="92"/>
      <c r="U31" s="93"/>
      <c r="V31" s="91">
        <v>0.1346</v>
      </c>
      <c r="W31" s="92"/>
      <c r="X31" s="92"/>
      <c r="Y31" s="92"/>
      <c r="Z31" s="92"/>
      <c r="AA31" s="93"/>
      <c r="AB31" s="28" t="s">
        <v>181</v>
      </c>
      <c r="AC31" s="29">
        <v>100</v>
      </c>
      <c r="AD31" s="30" t="s">
        <v>182</v>
      </c>
      <c r="AE31" s="26" t="s">
        <v>172</v>
      </c>
      <c r="AF31" s="26" t="s">
        <v>60</v>
      </c>
      <c r="AG31" s="25" t="s">
        <v>136</v>
      </c>
      <c r="AH31" s="11"/>
      <c r="AI31" s="31"/>
      <c r="AJ31" s="31"/>
      <c r="AK31" s="31"/>
      <c r="AL31" s="31"/>
      <c r="AM31" s="31"/>
      <c r="AN31" s="31"/>
      <c r="AO31" s="31"/>
      <c r="AP31" s="31"/>
      <c r="AQ31" s="31"/>
      <c r="AR31" s="31"/>
      <c r="AS31" s="31"/>
      <c r="AT31" s="31"/>
      <c r="AU31" s="31"/>
      <c r="AV31" s="31"/>
      <c r="AW31" s="31"/>
      <c r="AX31" s="31"/>
      <c r="AY31" s="31"/>
      <c r="AZ31" s="31"/>
    </row>
    <row r="32" spans="1:52" ht="217.8" customHeight="1">
      <c r="A32" s="117"/>
      <c r="B32" s="25" t="s">
        <v>162</v>
      </c>
      <c r="C32" s="25" t="s">
        <v>163</v>
      </c>
      <c r="D32" s="84"/>
      <c r="E32" s="100"/>
      <c r="F32" s="26" t="s">
        <v>183</v>
      </c>
      <c r="G32" s="26" t="s">
        <v>184</v>
      </c>
      <c r="H32" s="26" t="s">
        <v>185</v>
      </c>
      <c r="I32" s="26" t="s">
        <v>114</v>
      </c>
      <c r="J32" s="26" t="s">
        <v>53</v>
      </c>
      <c r="K32" s="26" t="s">
        <v>186</v>
      </c>
      <c r="L32" s="26" t="s">
        <v>131</v>
      </c>
      <c r="M32" s="26" t="s">
        <v>56</v>
      </c>
      <c r="N32" s="32">
        <v>30</v>
      </c>
      <c r="O32" s="32">
        <v>35</v>
      </c>
      <c r="P32" s="81">
        <v>26</v>
      </c>
      <c r="Q32" s="82"/>
      <c r="R32" s="82"/>
      <c r="S32" s="82"/>
      <c r="T32" s="82"/>
      <c r="U32" s="83"/>
      <c r="V32" s="81">
        <v>29</v>
      </c>
      <c r="W32" s="82"/>
      <c r="X32" s="82"/>
      <c r="Y32" s="82"/>
      <c r="Z32" s="82"/>
      <c r="AA32" s="83"/>
      <c r="AB32" s="28" t="s">
        <v>187</v>
      </c>
      <c r="AC32" s="29">
        <v>100</v>
      </c>
      <c r="AD32" s="30" t="s">
        <v>188</v>
      </c>
      <c r="AE32" s="26" t="s">
        <v>172</v>
      </c>
      <c r="AF32" s="26" t="s">
        <v>60</v>
      </c>
      <c r="AG32" s="25" t="s">
        <v>136</v>
      </c>
      <c r="AH32" s="11"/>
      <c r="AI32" s="31"/>
      <c r="AJ32" s="31"/>
      <c r="AK32" s="31"/>
      <c r="AL32" s="31"/>
      <c r="AM32" s="31"/>
      <c r="AN32" s="31"/>
      <c r="AO32" s="31"/>
      <c r="AP32" s="31"/>
      <c r="AQ32" s="31"/>
      <c r="AR32" s="31"/>
      <c r="AS32" s="31"/>
      <c r="AT32" s="31"/>
      <c r="AU32" s="31"/>
      <c r="AV32" s="31"/>
      <c r="AW32" s="31"/>
      <c r="AX32" s="31"/>
      <c r="AY32" s="31"/>
      <c r="AZ32" s="31"/>
    </row>
    <row r="33" spans="1:52" ht="156" customHeight="1">
      <c r="A33" s="117"/>
      <c r="B33" s="25" t="s">
        <v>162</v>
      </c>
      <c r="C33" s="25" t="s">
        <v>163</v>
      </c>
      <c r="D33" s="84"/>
      <c r="E33" s="101"/>
      <c r="F33" s="26" t="s">
        <v>189</v>
      </c>
      <c r="G33" s="26" t="s">
        <v>190</v>
      </c>
      <c r="H33" s="26" t="s">
        <v>191</v>
      </c>
      <c r="I33" s="26" t="s">
        <v>114</v>
      </c>
      <c r="J33" s="26" t="s">
        <v>107</v>
      </c>
      <c r="K33" s="26" t="s">
        <v>192</v>
      </c>
      <c r="L33" s="26" t="s">
        <v>55</v>
      </c>
      <c r="M33" s="26" t="s">
        <v>56</v>
      </c>
      <c r="N33" s="28">
        <v>0.8</v>
      </c>
      <c r="O33" s="28">
        <v>0.85</v>
      </c>
      <c r="P33" s="88">
        <v>0.95</v>
      </c>
      <c r="Q33" s="89"/>
      <c r="R33" s="89"/>
      <c r="S33" s="89"/>
      <c r="T33" s="89"/>
      <c r="U33" s="90"/>
      <c r="V33" s="88">
        <v>0.95</v>
      </c>
      <c r="W33" s="89"/>
      <c r="X33" s="89"/>
      <c r="Y33" s="89"/>
      <c r="Z33" s="89"/>
      <c r="AA33" s="90"/>
      <c r="AB33" s="28" t="s">
        <v>193</v>
      </c>
      <c r="AC33" s="29">
        <v>100</v>
      </c>
      <c r="AD33" s="30" t="s">
        <v>194</v>
      </c>
      <c r="AE33" s="26" t="s">
        <v>172</v>
      </c>
      <c r="AF33" s="26" t="s">
        <v>60</v>
      </c>
      <c r="AG33" s="25" t="s">
        <v>136</v>
      </c>
      <c r="AH33" s="31"/>
      <c r="AI33" s="31"/>
      <c r="AJ33" s="31"/>
      <c r="AK33" s="31"/>
      <c r="AL33" s="31"/>
      <c r="AM33" s="31"/>
      <c r="AN33" s="31"/>
      <c r="AO33" s="31"/>
      <c r="AP33" s="31"/>
      <c r="AQ33" s="31"/>
      <c r="AR33" s="31"/>
      <c r="AS33" s="31"/>
      <c r="AT33" s="31"/>
      <c r="AU33" s="31"/>
      <c r="AV33" s="31"/>
      <c r="AW33" s="31"/>
      <c r="AX33" s="31"/>
      <c r="AY33" s="11"/>
      <c r="AZ33" s="31"/>
    </row>
    <row r="34" spans="1:52" ht="172.2" customHeight="1">
      <c r="A34" s="117"/>
      <c r="B34" s="25" t="s">
        <v>162</v>
      </c>
      <c r="C34" s="25" t="s">
        <v>163</v>
      </c>
      <c r="D34" s="84"/>
      <c r="E34" s="26" t="s">
        <v>195</v>
      </c>
      <c r="F34" s="26" t="s">
        <v>196</v>
      </c>
      <c r="G34" s="26" t="s">
        <v>197</v>
      </c>
      <c r="H34" s="26" t="s">
        <v>198</v>
      </c>
      <c r="I34" s="26" t="s">
        <v>52</v>
      </c>
      <c r="J34" s="26" t="s">
        <v>84</v>
      </c>
      <c r="K34" s="26" t="s">
        <v>199</v>
      </c>
      <c r="L34" s="26" t="s">
        <v>116</v>
      </c>
      <c r="M34" s="26" t="s">
        <v>56</v>
      </c>
      <c r="N34" s="28">
        <v>0.2</v>
      </c>
      <c r="O34" s="28">
        <v>0.2</v>
      </c>
      <c r="P34" s="88">
        <v>0.2</v>
      </c>
      <c r="Q34" s="89"/>
      <c r="R34" s="89"/>
      <c r="S34" s="89"/>
      <c r="T34" s="89"/>
      <c r="U34" s="89"/>
      <c r="V34" s="89"/>
      <c r="W34" s="89"/>
      <c r="X34" s="89"/>
      <c r="Y34" s="89"/>
      <c r="Z34" s="89"/>
      <c r="AA34" s="90"/>
      <c r="AB34" s="28" t="s">
        <v>200</v>
      </c>
      <c r="AC34" s="29">
        <v>100</v>
      </c>
      <c r="AD34" s="30" t="s">
        <v>201</v>
      </c>
      <c r="AE34" s="26" t="s">
        <v>172</v>
      </c>
      <c r="AF34" s="26" t="s">
        <v>60</v>
      </c>
      <c r="AG34" s="25" t="s">
        <v>136</v>
      </c>
      <c r="AH34" s="31"/>
      <c r="AI34" s="31"/>
      <c r="AJ34" s="31"/>
      <c r="AK34" s="31"/>
      <c r="AL34" s="31"/>
      <c r="AM34" s="31"/>
      <c r="AN34" s="31"/>
      <c r="AO34" s="31"/>
      <c r="AP34" s="11"/>
      <c r="AQ34" s="31"/>
      <c r="AR34" s="31"/>
      <c r="AS34" s="31"/>
      <c r="AT34" s="31"/>
      <c r="AU34" s="31"/>
      <c r="AV34" s="31"/>
      <c r="AW34" s="31"/>
      <c r="AX34" s="31"/>
      <c r="AY34" s="31"/>
      <c r="AZ34" s="31"/>
    </row>
    <row r="35" spans="1:52" ht="235.2" customHeight="1">
      <c r="A35" s="117"/>
      <c r="B35" s="25" t="s">
        <v>162</v>
      </c>
      <c r="C35" s="25" t="s">
        <v>163</v>
      </c>
      <c r="D35" s="84"/>
      <c r="E35" s="26" t="s">
        <v>202</v>
      </c>
      <c r="F35" s="26" t="s">
        <v>203</v>
      </c>
      <c r="G35" s="26" t="s">
        <v>204</v>
      </c>
      <c r="H35" s="26" t="s">
        <v>205</v>
      </c>
      <c r="I35" s="26" t="s">
        <v>52</v>
      </c>
      <c r="J35" s="26" t="s">
        <v>84</v>
      </c>
      <c r="K35" s="26" t="s">
        <v>206</v>
      </c>
      <c r="L35" s="26" t="s">
        <v>131</v>
      </c>
      <c r="M35" s="26" t="s">
        <v>56</v>
      </c>
      <c r="N35" s="28" t="s">
        <v>86</v>
      </c>
      <c r="O35" s="33">
        <v>0.2</v>
      </c>
      <c r="P35" s="91">
        <v>0.22700000000000001</v>
      </c>
      <c r="Q35" s="92"/>
      <c r="R35" s="92"/>
      <c r="S35" s="92"/>
      <c r="T35" s="92"/>
      <c r="U35" s="92"/>
      <c r="V35" s="92"/>
      <c r="W35" s="92"/>
      <c r="X35" s="92"/>
      <c r="Y35" s="92"/>
      <c r="Z35" s="92"/>
      <c r="AA35" s="93"/>
      <c r="AB35" s="28" t="s">
        <v>207</v>
      </c>
      <c r="AC35" s="29">
        <v>100</v>
      </c>
      <c r="AD35" s="34" t="s">
        <v>208</v>
      </c>
      <c r="AE35" s="26" t="s">
        <v>209</v>
      </c>
      <c r="AF35" s="26" t="s">
        <v>60</v>
      </c>
      <c r="AG35" s="25" t="s">
        <v>142</v>
      </c>
      <c r="AH35" s="31"/>
      <c r="AI35" s="31"/>
      <c r="AJ35" s="31"/>
      <c r="AK35" s="31"/>
      <c r="AL35" s="31"/>
      <c r="AM35" s="31"/>
      <c r="AN35" s="31"/>
      <c r="AO35" s="31"/>
      <c r="AP35" s="31"/>
      <c r="AQ35" s="31"/>
      <c r="AR35" s="31"/>
      <c r="AS35" s="31"/>
      <c r="AT35" s="31"/>
      <c r="AU35" s="31"/>
      <c r="AV35" s="31"/>
      <c r="AW35" s="31"/>
      <c r="AX35" s="31"/>
      <c r="AY35" s="11"/>
      <c r="AZ35" s="31"/>
    </row>
    <row r="36" spans="1:52" ht="216" customHeight="1">
      <c r="A36" s="117"/>
      <c r="B36" s="25" t="s">
        <v>162</v>
      </c>
      <c r="C36" s="25" t="s">
        <v>163</v>
      </c>
      <c r="D36" s="84"/>
      <c r="E36" s="26" t="s">
        <v>210</v>
      </c>
      <c r="F36" s="26" t="s">
        <v>211</v>
      </c>
      <c r="G36" s="26" t="s">
        <v>212</v>
      </c>
      <c r="H36" s="26" t="s">
        <v>213</v>
      </c>
      <c r="I36" s="26" t="s">
        <v>114</v>
      </c>
      <c r="J36" s="26" t="s">
        <v>214</v>
      </c>
      <c r="K36" s="26" t="s">
        <v>215</v>
      </c>
      <c r="L36" s="26" t="s">
        <v>116</v>
      </c>
      <c r="M36" s="26" t="s">
        <v>56</v>
      </c>
      <c r="N36" s="32">
        <v>12</v>
      </c>
      <c r="O36" s="32">
        <v>12</v>
      </c>
      <c r="P36" s="35">
        <v>2</v>
      </c>
      <c r="Q36" s="35">
        <v>2</v>
      </c>
      <c r="R36" s="35">
        <v>2</v>
      </c>
      <c r="S36" s="35">
        <v>2</v>
      </c>
      <c r="T36" s="35">
        <v>2</v>
      </c>
      <c r="U36" s="35">
        <v>2</v>
      </c>
      <c r="V36" s="35">
        <v>2</v>
      </c>
      <c r="W36" s="35">
        <v>2</v>
      </c>
      <c r="X36" s="35">
        <v>2</v>
      </c>
      <c r="Y36" s="35">
        <v>2</v>
      </c>
      <c r="Z36" s="35">
        <v>2</v>
      </c>
      <c r="AA36" s="35">
        <v>2</v>
      </c>
      <c r="AB36" s="28" t="s">
        <v>216</v>
      </c>
      <c r="AC36" s="29">
        <v>100</v>
      </c>
      <c r="AD36" s="34" t="s">
        <v>217</v>
      </c>
      <c r="AE36" s="26" t="s">
        <v>172</v>
      </c>
      <c r="AF36" s="26" t="s">
        <v>60</v>
      </c>
      <c r="AG36" s="25" t="s">
        <v>218</v>
      </c>
      <c r="AH36" s="31"/>
      <c r="AI36" s="31"/>
      <c r="AJ36" s="31"/>
      <c r="AK36" s="31"/>
      <c r="AL36" s="31"/>
      <c r="AM36" s="31"/>
      <c r="AN36" s="31"/>
      <c r="AO36" s="31"/>
      <c r="AP36" s="11"/>
      <c r="AQ36" s="31"/>
      <c r="AR36" s="31"/>
      <c r="AS36" s="31"/>
      <c r="AT36" s="31"/>
      <c r="AU36" s="31"/>
      <c r="AV36" s="31"/>
      <c r="AW36" s="31"/>
      <c r="AX36" s="31"/>
      <c r="AY36" s="31"/>
      <c r="AZ36" s="31"/>
    </row>
    <row r="37" spans="1:52" ht="63" customHeight="1">
      <c r="A37" s="26"/>
      <c r="B37" s="77" t="s">
        <v>219</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9"/>
      <c r="AC37" s="36">
        <f>AVERAGE(AC29:AC36)</f>
        <v>100</v>
      </c>
      <c r="AD37" s="34"/>
      <c r="AE37" s="26"/>
      <c r="AF37" s="26"/>
      <c r="AG37" s="25"/>
      <c r="AH37" s="31"/>
      <c r="AI37" s="31"/>
      <c r="AJ37" s="31"/>
      <c r="AK37" s="31"/>
      <c r="AL37" s="31"/>
      <c r="AM37" s="31"/>
      <c r="AN37" s="31"/>
      <c r="AO37" s="31"/>
      <c r="AP37" s="11"/>
      <c r="AQ37" s="31"/>
      <c r="AR37" s="31"/>
      <c r="AS37" s="31"/>
      <c r="AT37" s="31"/>
      <c r="AU37" s="31"/>
      <c r="AV37" s="31"/>
      <c r="AW37" s="31"/>
      <c r="AX37" s="31"/>
      <c r="AY37" s="31"/>
      <c r="AZ37" s="31"/>
    </row>
    <row r="38" spans="1:52" ht="149.4" customHeight="1">
      <c r="A38" s="80" t="s">
        <v>220</v>
      </c>
      <c r="B38" s="6" t="s">
        <v>162</v>
      </c>
      <c r="C38" s="6" t="s">
        <v>46</v>
      </c>
      <c r="D38" s="67" t="s">
        <v>221</v>
      </c>
      <c r="E38" s="7" t="s">
        <v>222</v>
      </c>
      <c r="F38" s="7" t="s">
        <v>223</v>
      </c>
      <c r="G38" s="7" t="s">
        <v>224</v>
      </c>
      <c r="H38" s="7" t="s">
        <v>225</v>
      </c>
      <c r="I38" s="7" t="s">
        <v>52</v>
      </c>
      <c r="J38" s="7" t="s">
        <v>214</v>
      </c>
      <c r="K38" s="7" t="s">
        <v>226</v>
      </c>
      <c r="L38" s="7" t="s">
        <v>116</v>
      </c>
      <c r="M38" s="7" t="s">
        <v>56</v>
      </c>
      <c r="N38" s="16" t="s">
        <v>86</v>
      </c>
      <c r="O38" s="8">
        <v>0.02</v>
      </c>
      <c r="P38" s="38">
        <v>0.02</v>
      </c>
      <c r="Q38" s="38">
        <v>0.02</v>
      </c>
      <c r="R38" s="38">
        <v>0.02</v>
      </c>
      <c r="S38" s="38">
        <v>0.02</v>
      </c>
      <c r="T38" s="38">
        <v>0.02</v>
      </c>
      <c r="U38" s="38">
        <v>0.02</v>
      </c>
      <c r="V38" s="38">
        <v>0.02</v>
      </c>
      <c r="W38" s="38">
        <v>0.02</v>
      </c>
      <c r="X38" s="38">
        <v>0.02</v>
      </c>
      <c r="Y38" s="38">
        <v>0.02</v>
      </c>
      <c r="Z38" s="38">
        <v>0.02</v>
      </c>
      <c r="AA38" s="38">
        <v>0.02</v>
      </c>
      <c r="AB38" s="110" t="s">
        <v>227</v>
      </c>
      <c r="AC38" s="14">
        <v>100</v>
      </c>
      <c r="AD38" s="10" t="s">
        <v>228</v>
      </c>
      <c r="AE38" s="7" t="s">
        <v>229</v>
      </c>
      <c r="AF38" s="7" t="s">
        <v>230</v>
      </c>
      <c r="AG38" s="6" t="s">
        <v>231</v>
      </c>
      <c r="AH38" s="12"/>
      <c r="AI38" s="12"/>
      <c r="AJ38" s="12"/>
      <c r="AK38" s="12"/>
      <c r="AL38" s="12"/>
      <c r="AM38" s="12"/>
      <c r="AN38" s="12"/>
      <c r="AO38" s="12"/>
      <c r="AP38" s="11"/>
      <c r="AQ38" s="12"/>
      <c r="AR38" s="12"/>
      <c r="AS38" s="12"/>
      <c r="AT38" s="12"/>
      <c r="AU38" s="12"/>
      <c r="AV38" s="12"/>
      <c r="AW38" s="12"/>
      <c r="AX38" s="11"/>
      <c r="AY38" s="11"/>
      <c r="AZ38" s="12"/>
    </row>
    <row r="39" spans="1:52" ht="115.2" customHeight="1">
      <c r="A39" s="80"/>
      <c r="B39" s="6" t="s">
        <v>162</v>
      </c>
      <c r="C39" s="6" t="s">
        <v>46</v>
      </c>
      <c r="D39" s="67"/>
      <c r="E39" s="58" t="s">
        <v>232</v>
      </c>
      <c r="F39" s="7" t="s">
        <v>233</v>
      </c>
      <c r="G39" s="7" t="s">
        <v>234</v>
      </c>
      <c r="H39" s="7" t="s">
        <v>235</v>
      </c>
      <c r="I39" s="7" t="s">
        <v>52</v>
      </c>
      <c r="J39" s="7" t="s">
        <v>236</v>
      </c>
      <c r="K39" s="7" t="s">
        <v>226</v>
      </c>
      <c r="L39" s="7" t="s">
        <v>116</v>
      </c>
      <c r="M39" s="39" t="s">
        <v>56</v>
      </c>
      <c r="N39" s="8" t="s">
        <v>237</v>
      </c>
      <c r="O39" s="8">
        <v>0.03</v>
      </c>
      <c r="P39" s="38">
        <v>0.03</v>
      </c>
      <c r="Q39" s="38">
        <v>0.03</v>
      </c>
      <c r="R39" s="38">
        <v>0.03</v>
      </c>
      <c r="S39" s="38">
        <v>0.03</v>
      </c>
      <c r="T39" s="38">
        <v>0.03</v>
      </c>
      <c r="U39" s="38">
        <v>0.03</v>
      </c>
      <c r="V39" s="38">
        <v>0.03</v>
      </c>
      <c r="W39" s="38">
        <v>0.03</v>
      </c>
      <c r="X39" s="38">
        <v>0.03</v>
      </c>
      <c r="Y39" s="38">
        <v>0.03</v>
      </c>
      <c r="Z39" s="38">
        <v>0.03</v>
      </c>
      <c r="AA39" s="38">
        <v>0.03</v>
      </c>
      <c r="AB39" s="111"/>
      <c r="AC39" s="14">
        <v>100</v>
      </c>
      <c r="AD39" s="10" t="s">
        <v>228</v>
      </c>
      <c r="AE39" s="7" t="s">
        <v>229</v>
      </c>
      <c r="AF39" s="7" t="s">
        <v>230</v>
      </c>
      <c r="AG39" s="6" t="s">
        <v>231</v>
      </c>
      <c r="AH39" s="12"/>
      <c r="AI39" s="12"/>
      <c r="AJ39" s="12"/>
      <c r="AK39" s="12"/>
      <c r="AL39" s="12"/>
      <c r="AM39" s="12"/>
      <c r="AN39" s="12"/>
      <c r="AO39" s="12"/>
      <c r="AP39" s="11"/>
      <c r="AQ39" s="12"/>
      <c r="AR39" s="12"/>
      <c r="AS39" s="12"/>
      <c r="AT39" s="12"/>
      <c r="AU39" s="12"/>
      <c r="AV39" s="12"/>
      <c r="AW39" s="12"/>
      <c r="AX39" s="11"/>
      <c r="AY39" s="11"/>
      <c r="AZ39" s="12"/>
    </row>
    <row r="40" spans="1:52" ht="108.6" customHeight="1">
      <c r="A40" s="80"/>
      <c r="B40" s="6" t="s">
        <v>162</v>
      </c>
      <c r="C40" s="6" t="s">
        <v>46</v>
      </c>
      <c r="D40" s="67"/>
      <c r="E40" s="59"/>
      <c r="F40" s="13" t="s">
        <v>238</v>
      </c>
      <c r="G40" s="7" t="s">
        <v>239</v>
      </c>
      <c r="H40" s="7" t="s">
        <v>240</v>
      </c>
      <c r="I40" s="7" t="s">
        <v>114</v>
      </c>
      <c r="J40" s="7" t="s">
        <v>241</v>
      </c>
      <c r="K40" s="7" t="s">
        <v>226</v>
      </c>
      <c r="L40" s="7" t="s">
        <v>116</v>
      </c>
      <c r="M40" s="7" t="s">
        <v>56</v>
      </c>
      <c r="N40" s="8" t="s">
        <v>86</v>
      </c>
      <c r="O40" s="17">
        <v>52</v>
      </c>
      <c r="P40" s="40">
        <v>8</v>
      </c>
      <c r="Q40" s="40">
        <v>8</v>
      </c>
      <c r="R40" s="40">
        <v>8</v>
      </c>
      <c r="S40" s="40">
        <v>8</v>
      </c>
      <c r="T40" s="40">
        <v>8</v>
      </c>
      <c r="U40" s="40">
        <v>8</v>
      </c>
      <c r="V40" s="40">
        <v>8</v>
      </c>
      <c r="W40" s="40">
        <v>8</v>
      </c>
      <c r="X40" s="40">
        <v>8</v>
      </c>
      <c r="Y40" s="40">
        <v>8</v>
      </c>
      <c r="Z40" s="40">
        <v>8</v>
      </c>
      <c r="AA40" s="40">
        <v>8</v>
      </c>
      <c r="AB40" s="111"/>
      <c r="AC40" s="14">
        <v>100</v>
      </c>
      <c r="AD40" s="10" t="s">
        <v>228</v>
      </c>
      <c r="AE40" s="7" t="s">
        <v>229</v>
      </c>
      <c r="AF40" s="7" t="s">
        <v>230</v>
      </c>
      <c r="AG40" s="6" t="s">
        <v>231</v>
      </c>
      <c r="AH40" s="12"/>
      <c r="AI40" s="12"/>
      <c r="AJ40" s="12"/>
      <c r="AK40" s="12"/>
      <c r="AL40" s="12"/>
      <c r="AM40" s="12"/>
      <c r="AN40" s="12"/>
      <c r="AO40" s="12"/>
      <c r="AP40" s="11"/>
      <c r="AQ40" s="12"/>
      <c r="AR40" s="12"/>
      <c r="AS40" s="12"/>
      <c r="AT40" s="12"/>
      <c r="AU40" s="12"/>
      <c r="AV40" s="12"/>
      <c r="AW40" s="12"/>
      <c r="AX40" s="11"/>
      <c r="AY40" s="11"/>
      <c r="AZ40" s="12"/>
    </row>
    <row r="41" spans="1:52" ht="114" customHeight="1">
      <c r="A41" s="80"/>
      <c r="B41" s="6" t="s">
        <v>162</v>
      </c>
      <c r="C41" s="6" t="s">
        <v>46</v>
      </c>
      <c r="D41" s="67"/>
      <c r="E41" s="59"/>
      <c r="F41" s="58" t="s">
        <v>242</v>
      </c>
      <c r="G41" s="7" t="s">
        <v>243</v>
      </c>
      <c r="H41" s="7" t="s">
        <v>244</v>
      </c>
      <c r="I41" s="7" t="s">
        <v>114</v>
      </c>
      <c r="J41" s="7" t="s">
        <v>236</v>
      </c>
      <c r="K41" s="7" t="s">
        <v>226</v>
      </c>
      <c r="L41" s="7" t="s">
        <v>116</v>
      </c>
      <c r="M41" s="7" t="s">
        <v>56</v>
      </c>
      <c r="N41" s="41">
        <v>200000</v>
      </c>
      <c r="O41" s="41">
        <v>600000</v>
      </c>
      <c r="P41" s="42">
        <v>976107</v>
      </c>
      <c r="Q41" s="42">
        <v>1497759</v>
      </c>
      <c r="R41" s="42">
        <v>1431337</v>
      </c>
      <c r="S41" s="42">
        <v>2468727</v>
      </c>
      <c r="T41" s="42">
        <v>2791469</v>
      </c>
      <c r="U41" s="42">
        <v>1778002</v>
      </c>
      <c r="V41" s="42">
        <v>6900000</v>
      </c>
      <c r="W41" s="42">
        <v>8489736</v>
      </c>
      <c r="X41" s="42">
        <v>6952670</v>
      </c>
      <c r="Y41" s="42">
        <v>7590245</v>
      </c>
      <c r="Z41" s="42">
        <v>8174913</v>
      </c>
      <c r="AA41" s="42">
        <v>5027234</v>
      </c>
      <c r="AB41" s="111"/>
      <c r="AC41" s="14">
        <v>100</v>
      </c>
      <c r="AD41" s="10" t="s">
        <v>228</v>
      </c>
      <c r="AE41" s="7" t="s">
        <v>229</v>
      </c>
      <c r="AF41" s="7" t="s">
        <v>230</v>
      </c>
      <c r="AG41" s="6" t="s">
        <v>231</v>
      </c>
      <c r="AH41" s="12"/>
      <c r="AI41" s="12"/>
      <c r="AJ41" s="12"/>
      <c r="AK41" s="12"/>
      <c r="AL41" s="12"/>
      <c r="AM41" s="12"/>
      <c r="AN41" s="12"/>
      <c r="AO41" s="12"/>
      <c r="AP41" s="11"/>
      <c r="AQ41" s="12"/>
      <c r="AR41" s="12"/>
      <c r="AS41" s="12"/>
      <c r="AT41" s="12"/>
      <c r="AU41" s="12"/>
      <c r="AV41" s="12"/>
      <c r="AW41" s="12"/>
      <c r="AX41" s="11"/>
      <c r="AY41" s="11"/>
      <c r="AZ41" s="12"/>
    </row>
    <row r="42" spans="1:52" ht="115.2" customHeight="1">
      <c r="A42" s="80"/>
      <c r="B42" s="6" t="s">
        <v>162</v>
      </c>
      <c r="C42" s="6" t="s">
        <v>46</v>
      </c>
      <c r="D42" s="67"/>
      <c r="E42" s="59"/>
      <c r="F42" s="60"/>
      <c r="G42" s="7" t="s">
        <v>245</v>
      </c>
      <c r="H42" s="7" t="s">
        <v>246</v>
      </c>
      <c r="I42" s="7" t="s">
        <v>114</v>
      </c>
      <c r="J42" s="7" t="s">
        <v>236</v>
      </c>
      <c r="K42" s="7" t="s">
        <v>226</v>
      </c>
      <c r="L42" s="7" t="s">
        <v>116</v>
      </c>
      <c r="M42" s="7" t="s">
        <v>56</v>
      </c>
      <c r="N42" s="41">
        <v>200000</v>
      </c>
      <c r="O42" s="41">
        <v>600000</v>
      </c>
      <c r="P42" s="42">
        <v>1320840</v>
      </c>
      <c r="Q42" s="42">
        <v>486862</v>
      </c>
      <c r="R42" s="42">
        <v>517741</v>
      </c>
      <c r="S42" s="42">
        <v>556888</v>
      </c>
      <c r="T42" s="42">
        <v>675510</v>
      </c>
      <c r="U42" s="42">
        <v>527276</v>
      </c>
      <c r="V42" s="42">
        <v>4130435</v>
      </c>
      <c r="W42" s="42">
        <v>4135224</v>
      </c>
      <c r="X42" s="42">
        <v>5643052</v>
      </c>
      <c r="Y42" s="42">
        <v>4655650</v>
      </c>
      <c r="Z42" s="42">
        <v>3797927</v>
      </c>
      <c r="AA42" s="42">
        <v>3418603</v>
      </c>
      <c r="AB42" s="111"/>
      <c r="AC42" s="14">
        <v>100</v>
      </c>
      <c r="AD42" s="10" t="s">
        <v>228</v>
      </c>
      <c r="AE42" s="7" t="s">
        <v>229</v>
      </c>
      <c r="AF42" s="7" t="s">
        <v>230</v>
      </c>
      <c r="AG42" s="6" t="s">
        <v>231</v>
      </c>
      <c r="AH42" s="12"/>
      <c r="AI42" s="12"/>
      <c r="AJ42" s="12"/>
      <c r="AK42" s="12"/>
      <c r="AL42" s="12"/>
      <c r="AM42" s="12"/>
      <c r="AN42" s="12"/>
      <c r="AO42" s="12"/>
      <c r="AP42" s="11"/>
      <c r="AQ42" s="12"/>
      <c r="AR42" s="12"/>
      <c r="AS42" s="12"/>
      <c r="AT42" s="12"/>
      <c r="AU42" s="12"/>
      <c r="AV42" s="12"/>
      <c r="AW42" s="12"/>
      <c r="AX42" s="11"/>
      <c r="AY42" s="11"/>
      <c r="AZ42" s="12"/>
    </row>
    <row r="43" spans="1:52" ht="117" customHeight="1">
      <c r="A43" s="80"/>
      <c r="B43" s="6" t="s">
        <v>162</v>
      </c>
      <c r="C43" s="6" t="s">
        <v>46</v>
      </c>
      <c r="D43" s="67"/>
      <c r="E43" s="59"/>
      <c r="F43" s="7" t="s">
        <v>247</v>
      </c>
      <c r="G43" s="7" t="s">
        <v>248</v>
      </c>
      <c r="H43" s="7" t="s">
        <v>249</v>
      </c>
      <c r="I43" s="7" t="s">
        <v>114</v>
      </c>
      <c r="J43" s="7" t="s">
        <v>236</v>
      </c>
      <c r="K43" s="7" t="s">
        <v>226</v>
      </c>
      <c r="L43" s="7" t="s">
        <v>116</v>
      </c>
      <c r="M43" s="7" t="s">
        <v>56</v>
      </c>
      <c r="N43" s="41" t="s">
        <v>86</v>
      </c>
      <c r="O43" s="41">
        <v>10000</v>
      </c>
      <c r="P43" s="42">
        <v>2341</v>
      </c>
      <c r="Q43" s="42">
        <v>1694</v>
      </c>
      <c r="R43" s="42">
        <v>1689</v>
      </c>
      <c r="S43" s="42">
        <v>1714</v>
      </c>
      <c r="T43" s="42">
        <v>4482</v>
      </c>
      <c r="U43" s="43">
        <v>5455</v>
      </c>
      <c r="V43" s="42">
        <v>3571</v>
      </c>
      <c r="W43" s="42">
        <v>4430</v>
      </c>
      <c r="X43" s="42">
        <v>2053</v>
      </c>
      <c r="Y43" s="42">
        <v>1991</v>
      </c>
      <c r="Z43" s="42">
        <v>1527</v>
      </c>
      <c r="AA43" s="43">
        <v>633</v>
      </c>
      <c r="AB43" s="111"/>
      <c r="AC43" s="14">
        <v>100</v>
      </c>
      <c r="AD43" s="10" t="s">
        <v>228</v>
      </c>
      <c r="AE43" s="7" t="s">
        <v>229</v>
      </c>
      <c r="AF43" s="7" t="s">
        <v>230</v>
      </c>
      <c r="AG43" s="6" t="s">
        <v>231</v>
      </c>
      <c r="AH43" s="12"/>
      <c r="AI43" s="12"/>
      <c r="AJ43" s="12"/>
      <c r="AK43" s="12"/>
      <c r="AL43" s="12"/>
      <c r="AM43" s="12"/>
      <c r="AN43" s="12"/>
      <c r="AO43" s="12"/>
      <c r="AP43" s="11"/>
      <c r="AQ43" s="12"/>
      <c r="AR43" s="12"/>
      <c r="AS43" s="12"/>
      <c r="AT43" s="12"/>
      <c r="AU43" s="12"/>
      <c r="AV43" s="12"/>
      <c r="AW43" s="12"/>
      <c r="AX43" s="11"/>
      <c r="AY43" s="11"/>
      <c r="AZ43" s="12"/>
    </row>
    <row r="44" spans="1:52" ht="114.6" customHeight="1">
      <c r="A44" s="80"/>
      <c r="B44" s="6" t="s">
        <v>162</v>
      </c>
      <c r="C44" s="6" t="s">
        <v>46</v>
      </c>
      <c r="D44" s="67"/>
      <c r="E44" s="59"/>
      <c r="F44" s="7" t="s">
        <v>250</v>
      </c>
      <c r="G44" s="7" t="s">
        <v>251</v>
      </c>
      <c r="H44" s="7" t="s">
        <v>252</v>
      </c>
      <c r="I44" s="7" t="s">
        <v>114</v>
      </c>
      <c r="J44" s="7" t="s">
        <v>236</v>
      </c>
      <c r="K44" s="7" t="s">
        <v>226</v>
      </c>
      <c r="L44" s="7" t="s">
        <v>116</v>
      </c>
      <c r="M44" s="7" t="s">
        <v>56</v>
      </c>
      <c r="N44" s="41" t="s">
        <v>86</v>
      </c>
      <c r="O44" s="41">
        <v>600000</v>
      </c>
      <c r="P44" s="42">
        <v>453000</v>
      </c>
      <c r="Q44" s="42">
        <v>189000</v>
      </c>
      <c r="R44" s="42">
        <v>83000</v>
      </c>
      <c r="S44" s="42">
        <v>165000</v>
      </c>
      <c r="T44" s="42">
        <v>1100000</v>
      </c>
      <c r="U44" s="42">
        <v>328000</v>
      </c>
      <c r="V44" s="42">
        <v>120000</v>
      </c>
      <c r="W44" s="42">
        <v>74000</v>
      </c>
      <c r="X44" s="42">
        <v>607000</v>
      </c>
      <c r="Y44" s="42">
        <v>166000</v>
      </c>
      <c r="Z44" s="42">
        <v>229000</v>
      </c>
      <c r="AA44" s="42">
        <v>248000</v>
      </c>
      <c r="AB44" s="111"/>
      <c r="AC44" s="14">
        <v>100</v>
      </c>
      <c r="AD44" s="10" t="s">
        <v>228</v>
      </c>
      <c r="AE44" s="7" t="s">
        <v>229</v>
      </c>
      <c r="AF44" s="7" t="s">
        <v>230</v>
      </c>
      <c r="AG44" s="6" t="s">
        <v>231</v>
      </c>
      <c r="AH44" s="12"/>
      <c r="AI44" s="12"/>
      <c r="AJ44" s="12"/>
      <c r="AK44" s="12"/>
      <c r="AL44" s="12"/>
      <c r="AM44" s="12"/>
      <c r="AN44" s="12"/>
      <c r="AO44" s="12"/>
      <c r="AP44" s="11"/>
      <c r="AQ44" s="12"/>
      <c r="AR44" s="12"/>
      <c r="AS44" s="12"/>
      <c r="AT44" s="12"/>
      <c r="AU44" s="12"/>
      <c r="AV44" s="12"/>
      <c r="AW44" s="12"/>
      <c r="AX44" s="11"/>
      <c r="AY44" s="11"/>
      <c r="AZ44" s="12"/>
    </row>
    <row r="45" spans="1:52" ht="115.8" customHeight="1">
      <c r="A45" s="80"/>
      <c r="B45" s="6" t="s">
        <v>162</v>
      </c>
      <c r="C45" s="6" t="s">
        <v>46</v>
      </c>
      <c r="D45" s="67"/>
      <c r="E45" s="59"/>
      <c r="F45" s="7" t="s">
        <v>253</v>
      </c>
      <c r="G45" s="7" t="s">
        <v>254</v>
      </c>
      <c r="H45" s="7" t="s">
        <v>255</v>
      </c>
      <c r="I45" s="7" t="s">
        <v>114</v>
      </c>
      <c r="J45" s="7" t="s">
        <v>236</v>
      </c>
      <c r="K45" s="7" t="s">
        <v>226</v>
      </c>
      <c r="L45" s="7" t="s">
        <v>116</v>
      </c>
      <c r="M45" s="7" t="s">
        <v>56</v>
      </c>
      <c r="N45" s="41" t="s">
        <v>86</v>
      </c>
      <c r="O45" s="41">
        <v>150000</v>
      </c>
      <c r="P45" s="42">
        <v>22000</v>
      </c>
      <c r="Q45" s="42">
        <v>16000</v>
      </c>
      <c r="R45" s="42">
        <v>18000</v>
      </c>
      <c r="S45" s="42">
        <v>22000</v>
      </c>
      <c r="T45" s="42">
        <v>15000</v>
      </c>
      <c r="U45" s="42">
        <v>16000</v>
      </c>
      <c r="V45" s="42">
        <v>37000</v>
      </c>
      <c r="W45" s="42">
        <v>33000</v>
      </c>
      <c r="X45" s="42">
        <v>15000</v>
      </c>
      <c r="Y45" s="42">
        <v>22000</v>
      </c>
      <c r="Z45" s="42">
        <v>13000</v>
      </c>
      <c r="AA45" s="42">
        <v>11000</v>
      </c>
      <c r="AB45" s="112"/>
      <c r="AC45" s="14">
        <v>100</v>
      </c>
      <c r="AD45" s="10" t="s">
        <v>228</v>
      </c>
      <c r="AE45" s="7" t="s">
        <v>229</v>
      </c>
      <c r="AF45" s="7" t="s">
        <v>230</v>
      </c>
      <c r="AG45" s="6" t="s">
        <v>231</v>
      </c>
      <c r="AH45" s="12"/>
      <c r="AI45" s="12"/>
      <c r="AJ45" s="12"/>
      <c r="AK45" s="12"/>
      <c r="AL45" s="12"/>
      <c r="AM45" s="12"/>
      <c r="AN45" s="12"/>
      <c r="AO45" s="12"/>
      <c r="AP45" s="11"/>
      <c r="AQ45" s="12"/>
      <c r="AR45" s="12"/>
      <c r="AS45" s="12"/>
      <c r="AT45" s="12"/>
      <c r="AU45" s="12"/>
      <c r="AV45" s="12"/>
      <c r="AW45" s="12"/>
      <c r="AX45" s="11"/>
      <c r="AY45" s="11"/>
      <c r="AZ45" s="12"/>
    </row>
    <row r="46" spans="1:52" ht="71.400000000000006" customHeight="1">
      <c r="A46" s="37"/>
      <c r="B46" s="54" t="s">
        <v>256</v>
      </c>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6"/>
      <c r="AC46" s="44">
        <v>100</v>
      </c>
      <c r="AD46" s="10"/>
      <c r="AE46" s="7"/>
      <c r="AF46" s="7"/>
      <c r="AG46" s="6"/>
      <c r="AH46" s="12"/>
      <c r="AI46" s="12"/>
      <c r="AJ46" s="12"/>
      <c r="AK46" s="12"/>
      <c r="AL46" s="12"/>
      <c r="AM46" s="12"/>
      <c r="AN46" s="12"/>
      <c r="AO46" s="12"/>
      <c r="AP46" s="11"/>
      <c r="AQ46" s="12"/>
      <c r="AR46" s="12"/>
      <c r="AS46" s="12"/>
      <c r="AT46" s="12"/>
      <c r="AU46" s="12"/>
      <c r="AV46" s="12"/>
      <c r="AW46" s="12"/>
      <c r="AX46" s="11"/>
      <c r="AY46" s="11"/>
      <c r="AZ46" s="12"/>
    </row>
    <row r="47" spans="1:52" ht="211.8" customHeight="1">
      <c r="A47" s="105" t="s">
        <v>257</v>
      </c>
      <c r="B47" s="25" t="s">
        <v>258</v>
      </c>
      <c r="C47" s="25" t="s">
        <v>163</v>
      </c>
      <c r="D47" s="84" t="s">
        <v>259</v>
      </c>
      <c r="E47" s="84" t="s">
        <v>260</v>
      </c>
      <c r="F47" s="26" t="s">
        <v>261</v>
      </c>
      <c r="G47" s="26" t="s">
        <v>262</v>
      </c>
      <c r="H47" s="26" t="s">
        <v>263</v>
      </c>
      <c r="I47" s="26" t="s">
        <v>52</v>
      </c>
      <c r="J47" s="26" t="s">
        <v>53</v>
      </c>
      <c r="K47" s="26" t="s">
        <v>264</v>
      </c>
      <c r="L47" s="26" t="s">
        <v>131</v>
      </c>
      <c r="M47" s="26" t="s">
        <v>56</v>
      </c>
      <c r="N47" s="28">
        <v>0.9</v>
      </c>
      <c r="O47" s="28">
        <v>1</v>
      </c>
      <c r="P47" s="85">
        <v>0.41699999999999998</v>
      </c>
      <c r="Q47" s="86"/>
      <c r="R47" s="86"/>
      <c r="S47" s="86"/>
      <c r="T47" s="86"/>
      <c r="U47" s="87"/>
      <c r="V47" s="88">
        <v>1</v>
      </c>
      <c r="W47" s="89"/>
      <c r="X47" s="89"/>
      <c r="Y47" s="89"/>
      <c r="Z47" s="89"/>
      <c r="AA47" s="90"/>
      <c r="AB47" s="28" t="s">
        <v>265</v>
      </c>
      <c r="AC47" s="29">
        <v>100</v>
      </c>
      <c r="AD47" s="30" t="s">
        <v>266</v>
      </c>
      <c r="AE47" s="26" t="s">
        <v>267</v>
      </c>
      <c r="AF47" s="26" t="s">
        <v>60</v>
      </c>
      <c r="AG47" s="25" t="s">
        <v>268</v>
      </c>
      <c r="AH47" s="11"/>
      <c r="AI47" s="31"/>
      <c r="AJ47" s="31"/>
      <c r="AK47" s="31"/>
      <c r="AL47" s="31"/>
      <c r="AM47" s="31"/>
      <c r="AN47" s="31"/>
      <c r="AO47" s="31"/>
      <c r="AP47" s="31"/>
      <c r="AQ47" s="31"/>
      <c r="AR47" s="31"/>
      <c r="AS47" s="31"/>
      <c r="AT47" s="31"/>
      <c r="AU47" s="31"/>
      <c r="AV47" s="31"/>
      <c r="AW47" s="31"/>
      <c r="AX47" s="31"/>
      <c r="AY47" s="31"/>
      <c r="AZ47" s="31"/>
    </row>
    <row r="48" spans="1:52" ht="82.8" customHeight="1">
      <c r="A48" s="105"/>
      <c r="B48" s="25" t="s">
        <v>258</v>
      </c>
      <c r="C48" s="25" t="s">
        <v>163</v>
      </c>
      <c r="D48" s="84"/>
      <c r="E48" s="84"/>
      <c r="F48" s="26" t="s">
        <v>269</v>
      </c>
      <c r="G48" s="26" t="s">
        <v>270</v>
      </c>
      <c r="H48" s="26" t="s">
        <v>271</v>
      </c>
      <c r="I48" s="26" t="s">
        <v>52</v>
      </c>
      <c r="J48" s="26" t="s">
        <v>84</v>
      </c>
      <c r="K48" s="26" t="s">
        <v>272</v>
      </c>
      <c r="L48" s="26" t="s">
        <v>131</v>
      </c>
      <c r="M48" s="26" t="s">
        <v>56</v>
      </c>
      <c r="N48" s="28">
        <v>0.05</v>
      </c>
      <c r="O48" s="28">
        <v>0.02</v>
      </c>
      <c r="P48" s="106">
        <v>1.03</v>
      </c>
      <c r="Q48" s="107"/>
      <c r="R48" s="107"/>
      <c r="S48" s="107"/>
      <c r="T48" s="107"/>
      <c r="U48" s="107"/>
      <c r="V48" s="107"/>
      <c r="W48" s="107"/>
      <c r="X48" s="107"/>
      <c r="Y48" s="107"/>
      <c r="Z48" s="107"/>
      <c r="AA48" s="108"/>
      <c r="AB48" s="45" t="s">
        <v>273</v>
      </c>
      <c r="AC48" s="46">
        <f>1.03/2*100</f>
        <v>51.5</v>
      </c>
      <c r="AD48" s="30" t="s">
        <v>274</v>
      </c>
      <c r="AE48" s="26" t="s">
        <v>267</v>
      </c>
      <c r="AF48" s="26" t="s">
        <v>60</v>
      </c>
      <c r="AG48" s="25" t="s">
        <v>275</v>
      </c>
      <c r="AH48" s="11"/>
      <c r="AI48" s="31"/>
      <c r="AJ48" s="31"/>
      <c r="AK48" s="31"/>
      <c r="AL48" s="31"/>
      <c r="AM48" s="31"/>
      <c r="AN48" s="31"/>
      <c r="AO48" s="31"/>
      <c r="AP48" s="31"/>
      <c r="AQ48" s="31"/>
      <c r="AR48" s="31"/>
      <c r="AS48" s="31"/>
      <c r="AT48" s="31"/>
      <c r="AU48" s="31"/>
      <c r="AV48" s="31"/>
      <c r="AW48" s="31"/>
      <c r="AX48" s="31"/>
      <c r="AY48" s="31"/>
      <c r="AZ48" s="31"/>
    </row>
    <row r="49" spans="1:52" ht="79.2" customHeight="1">
      <c r="A49" s="105"/>
      <c r="B49" s="25" t="s">
        <v>258</v>
      </c>
      <c r="C49" s="25" t="s">
        <v>163</v>
      </c>
      <c r="D49" s="84"/>
      <c r="E49" s="84" t="s">
        <v>276</v>
      </c>
      <c r="F49" s="26" t="s">
        <v>277</v>
      </c>
      <c r="G49" s="26" t="s">
        <v>278</v>
      </c>
      <c r="H49" s="26" t="s">
        <v>279</v>
      </c>
      <c r="I49" s="26" t="s">
        <v>52</v>
      </c>
      <c r="J49" s="26" t="s">
        <v>107</v>
      </c>
      <c r="K49" s="26" t="s">
        <v>280</v>
      </c>
      <c r="L49" s="26" t="s">
        <v>116</v>
      </c>
      <c r="M49" s="26" t="s">
        <v>56</v>
      </c>
      <c r="N49" s="28">
        <v>0.96</v>
      </c>
      <c r="O49" s="28">
        <v>0.96</v>
      </c>
      <c r="P49" s="91">
        <v>0.96230000000000004</v>
      </c>
      <c r="Q49" s="92"/>
      <c r="R49" s="92"/>
      <c r="S49" s="92"/>
      <c r="T49" s="92"/>
      <c r="U49" s="93"/>
      <c r="V49" s="91">
        <v>0.96230000000000004</v>
      </c>
      <c r="W49" s="92"/>
      <c r="X49" s="92"/>
      <c r="Y49" s="92"/>
      <c r="Z49" s="92"/>
      <c r="AA49" s="93"/>
      <c r="AB49" s="28" t="s">
        <v>281</v>
      </c>
      <c r="AC49" s="29">
        <v>100</v>
      </c>
      <c r="AD49" s="30" t="s">
        <v>282</v>
      </c>
      <c r="AE49" s="26" t="s">
        <v>267</v>
      </c>
      <c r="AF49" s="26" t="s">
        <v>283</v>
      </c>
      <c r="AG49" s="25" t="s">
        <v>275</v>
      </c>
      <c r="AH49" s="31"/>
      <c r="AI49" s="31"/>
      <c r="AJ49" s="31"/>
      <c r="AK49" s="31"/>
      <c r="AL49" s="31"/>
      <c r="AM49" s="31"/>
      <c r="AN49" s="31"/>
      <c r="AO49" s="31"/>
      <c r="AP49" s="31"/>
      <c r="AQ49" s="31"/>
      <c r="AR49" s="11"/>
      <c r="AS49" s="11"/>
      <c r="AT49" s="31"/>
      <c r="AU49" s="31"/>
      <c r="AV49" s="31"/>
      <c r="AW49" s="31"/>
      <c r="AX49" s="31"/>
      <c r="AY49" s="31"/>
      <c r="AZ49" s="31"/>
    </row>
    <row r="50" spans="1:52" ht="129.6" customHeight="1">
      <c r="A50" s="105"/>
      <c r="B50" s="25" t="s">
        <v>258</v>
      </c>
      <c r="C50" s="25" t="s">
        <v>163</v>
      </c>
      <c r="D50" s="84"/>
      <c r="E50" s="109"/>
      <c r="F50" s="26" t="s">
        <v>284</v>
      </c>
      <c r="G50" s="26" t="s">
        <v>285</v>
      </c>
      <c r="H50" s="26" t="s">
        <v>286</v>
      </c>
      <c r="I50" s="26" t="s">
        <v>52</v>
      </c>
      <c r="J50" s="26" t="s">
        <v>107</v>
      </c>
      <c r="K50" s="26" t="s">
        <v>287</v>
      </c>
      <c r="L50" s="26" t="s">
        <v>131</v>
      </c>
      <c r="M50" s="26" t="s">
        <v>56</v>
      </c>
      <c r="N50" s="28">
        <v>0.95</v>
      </c>
      <c r="O50" s="28">
        <v>0.96</v>
      </c>
      <c r="P50" s="85">
        <v>0.54600000000000004</v>
      </c>
      <c r="Q50" s="86"/>
      <c r="R50" s="86"/>
      <c r="S50" s="86"/>
      <c r="T50" s="86"/>
      <c r="U50" s="87"/>
      <c r="V50" s="88">
        <v>1</v>
      </c>
      <c r="W50" s="89"/>
      <c r="X50" s="89"/>
      <c r="Y50" s="89"/>
      <c r="Z50" s="89"/>
      <c r="AA50" s="90"/>
      <c r="AB50" s="28" t="s">
        <v>288</v>
      </c>
      <c r="AC50" s="29">
        <v>100</v>
      </c>
      <c r="AD50" s="30" t="s">
        <v>282</v>
      </c>
      <c r="AE50" s="26" t="s">
        <v>267</v>
      </c>
      <c r="AF50" s="26" t="s">
        <v>283</v>
      </c>
      <c r="AG50" s="25" t="s">
        <v>275</v>
      </c>
      <c r="AH50" s="31"/>
      <c r="AI50" s="31"/>
      <c r="AJ50" s="31"/>
      <c r="AK50" s="31"/>
      <c r="AL50" s="31"/>
      <c r="AM50" s="31"/>
      <c r="AN50" s="31"/>
      <c r="AO50" s="31"/>
      <c r="AP50" s="31"/>
      <c r="AQ50" s="31"/>
      <c r="AR50" s="11"/>
      <c r="AS50" s="11"/>
      <c r="AT50" s="31"/>
      <c r="AU50" s="31"/>
      <c r="AV50" s="31"/>
      <c r="AW50" s="31"/>
      <c r="AX50" s="31"/>
      <c r="AY50" s="31"/>
      <c r="AZ50" s="31"/>
    </row>
    <row r="51" spans="1:52" ht="149.4" customHeight="1">
      <c r="A51" s="105"/>
      <c r="B51" s="25" t="s">
        <v>258</v>
      </c>
      <c r="C51" s="25" t="s">
        <v>163</v>
      </c>
      <c r="D51" s="84"/>
      <c r="E51" s="109"/>
      <c r="F51" s="26" t="s">
        <v>289</v>
      </c>
      <c r="G51" s="26" t="s">
        <v>290</v>
      </c>
      <c r="H51" s="26" t="s">
        <v>291</v>
      </c>
      <c r="I51" s="26" t="s">
        <v>52</v>
      </c>
      <c r="J51" s="26" t="s">
        <v>107</v>
      </c>
      <c r="K51" s="26" t="s">
        <v>287</v>
      </c>
      <c r="L51" s="26" t="s">
        <v>131</v>
      </c>
      <c r="M51" s="26" t="s">
        <v>76</v>
      </c>
      <c r="N51" s="28">
        <v>0.1</v>
      </c>
      <c r="O51" s="28">
        <v>0.04</v>
      </c>
      <c r="P51" s="91">
        <v>2.0000000000000001E-4</v>
      </c>
      <c r="Q51" s="92"/>
      <c r="R51" s="92"/>
      <c r="S51" s="92"/>
      <c r="T51" s="92"/>
      <c r="U51" s="93"/>
      <c r="V51" s="91">
        <v>5.5999999999999999E-3</v>
      </c>
      <c r="W51" s="92"/>
      <c r="X51" s="92"/>
      <c r="Y51" s="92"/>
      <c r="Z51" s="92"/>
      <c r="AA51" s="93"/>
      <c r="AB51" s="28" t="s">
        <v>292</v>
      </c>
      <c r="AC51" s="29">
        <v>100</v>
      </c>
      <c r="AD51" s="30" t="s">
        <v>282</v>
      </c>
      <c r="AE51" s="26" t="s">
        <v>267</v>
      </c>
      <c r="AF51" s="26" t="s">
        <v>293</v>
      </c>
      <c r="AG51" s="25" t="s">
        <v>275</v>
      </c>
      <c r="AH51" s="31"/>
      <c r="AI51" s="31"/>
      <c r="AJ51" s="31"/>
      <c r="AK51" s="31"/>
      <c r="AL51" s="31"/>
      <c r="AM51" s="31"/>
      <c r="AN51" s="31"/>
      <c r="AO51" s="31"/>
      <c r="AP51" s="31"/>
      <c r="AQ51" s="31"/>
      <c r="AR51" s="11"/>
      <c r="AS51" s="11"/>
      <c r="AT51" s="31"/>
      <c r="AU51" s="31"/>
      <c r="AV51" s="31"/>
      <c r="AW51" s="31"/>
      <c r="AX51" s="31"/>
      <c r="AY51" s="31"/>
      <c r="AZ51" s="31"/>
    </row>
    <row r="52" spans="1:52" ht="76.2" customHeight="1">
      <c r="A52" s="105"/>
      <c r="B52" s="77" t="s">
        <v>294</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9"/>
      <c r="AC52" s="36">
        <f>AVERAGE(AC47:AC51)</f>
        <v>90.3</v>
      </c>
      <c r="AD52" s="47"/>
      <c r="AE52" s="26"/>
      <c r="AF52" s="26"/>
      <c r="AG52" s="25"/>
      <c r="AH52" s="31"/>
      <c r="AI52" s="31"/>
      <c r="AJ52" s="31"/>
      <c r="AK52" s="31"/>
      <c r="AL52" s="31"/>
      <c r="AM52" s="31"/>
      <c r="AN52" s="31"/>
      <c r="AO52" s="31"/>
      <c r="AP52" s="31"/>
      <c r="AQ52" s="31"/>
      <c r="AR52" s="11"/>
      <c r="AS52" s="11"/>
      <c r="AT52" s="31"/>
      <c r="AU52" s="31"/>
      <c r="AV52" s="31"/>
      <c r="AW52" s="31"/>
      <c r="AX52" s="31"/>
      <c r="AY52" s="31"/>
      <c r="AZ52" s="31"/>
    </row>
    <row r="53" spans="1:52" ht="116.4" customHeight="1">
      <c r="A53" s="105"/>
      <c r="B53" s="25" t="s">
        <v>258</v>
      </c>
      <c r="C53" s="25" t="s">
        <v>163</v>
      </c>
      <c r="D53" s="99" t="s">
        <v>295</v>
      </c>
      <c r="E53" s="99" t="s">
        <v>296</v>
      </c>
      <c r="F53" s="27" t="s">
        <v>297</v>
      </c>
      <c r="G53" s="27" t="s">
        <v>298</v>
      </c>
      <c r="H53" s="27" t="s">
        <v>299</v>
      </c>
      <c r="I53" s="27" t="s">
        <v>300</v>
      </c>
      <c r="J53" s="27" t="s">
        <v>84</v>
      </c>
      <c r="K53" s="27" t="s">
        <v>301</v>
      </c>
      <c r="L53" s="27" t="s">
        <v>131</v>
      </c>
      <c r="M53" s="27" t="s">
        <v>56</v>
      </c>
      <c r="N53" s="27" t="s">
        <v>300</v>
      </c>
      <c r="O53" s="27" t="s">
        <v>300</v>
      </c>
      <c r="P53" s="102" t="s">
        <v>302</v>
      </c>
      <c r="Q53" s="103"/>
      <c r="R53" s="103"/>
      <c r="S53" s="103"/>
      <c r="T53" s="103"/>
      <c r="U53" s="103"/>
      <c r="V53" s="103"/>
      <c r="W53" s="103"/>
      <c r="X53" s="103"/>
      <c r="Y53" s="103"/>
      <c r="Z53" s="103"/>
      <c r="AA53" s="104"/>
      <c r="AB53" s="28" t="s">
        <v>303</v>
      </c>
      <c r="AC53" s="29">
        <v>100</v>
      </c>
      <c r="AD53" s="27" t="s">
        <v>304</v>
      </c>
      <c r="AE53" s="26" t="s">
        <v>267</v>
      </c>
      <c r="AF53" s="26" t="s">
        <v>293</v>
      </c>
      <c r="AG53" s="25" t="s">
        <v>275</v>
      </c>
      <c r="AH53" s="31"/>
      <c r="AI53" s="31"/>
      <c r="AJ53" s="31"/>
      <c r="AK53" s="31"/>
      <c r="AL53" s="31"/>
      <c r="AM53" s="31"/>
      <c r="AN53" s="11"/>
      <c r="AO53" s="31"/>
      <c r="AP53" s="31"/>
      <c r="AQ53" s="31"/>
      <c r="AR53" s="31"/>
      <c r="AS53" s="31"/>
      <c r="AT53" s="31"/>
      <c r="AU53" s="31"/>
      <c r="AV53" s="31"/>
      <c r="AW53" s="31"/>
      <c r="AX53" s="31"/>
      <c r="AY53" s="11"/>
      <c r="AZ53" s="31"/>
    </row>
    <row r="54" spans="1:52" ht="139.19999999999999" customHeight="1">
      <c r="A54" s="105"/>
      <c r="B54" s="25" t="s">
        <v>258</v>
      </c>
      <c r="C54" s="25" t="s">
        <v>163</v>
      </c>
      <c r="D54" s="100"/>
      <c r="E54" s="100"/>
      <c r="F54" s="99" t="s">
        <v>305</v>
      </c>
      <c r="G54" s="26" t="s">
        <v>306</v>
      </c>
      <c r="H54" s="26" t="s">
        <v>307</v>
      </c>
      <c r="I54" s="26" t="s">
        <v>308</v>
      </c>
      <c r="J54" s="26" t="s">
        <v>107</v>
      </c>
      <c r="K54" s="26" t="s">
        <v>309</v>
      </c>
      <c r="L54" s="26" t="s">
        <v>55</v>
      </c>
      <c r="M54" s="26" t="s">
        <v>76</v>
      </c>
      <c r="N54" s="30" t="s">
        <v>310</v>
      </c>
      <c r="O54" s="48" t="s">
        <v>311</v>
      </c>
      <c r="P54" s="94" t="s">
        <v>312</v>
      </c>
      <c r="Q54" s="95"/>
      <c r="R54" s="95"/>
      <c r="S54" s="95"/>
      <c r="T54" s="95"/>
      <c r="U54" s="96"/>
      <c r="V54" s="94" t="s">
        <v>313</v>
      </c>
      <c r="W54" s="95"/>
      <c r="X54" s="95"/>
      <c r="Y54" s="95"/>
      <c r="Z54" s="95"/>
      <c r="AA54" s="96"/>
      <c r="AB54" s="28" t="s">
        <v>314</v>
      </c>
      <c r="AC54" s="29">
        <v>100</v>
      </c>
      <c r="AD54" s="48" t="s">
        <v>315</v>
      </c>
      <c r="AE54" s="26" t="s">
        <v>316</v>
      </c>
      <c r="AF54" s="26" t="s">
        <v>317</v>
      </c>
      <c r="AG54" s="25" t="s">
        <v>275</v>
      </c>
      <c r="AH54" s="31"/>
      <c r="AI54" s="31"/>
      <c r="AJ54" s="31"/>
      <c r="AK54" s="31"/>
      <c r="AL54" s="31"/>
      <c r="AM54" s="31"/>
      <c r="AN54" s="11"/>
      <c r="AO54" s="31"/>
      <c r="AP54" s="31"/>
      <c r="AQ54" s="31"/>
      <c r="AR54" s="31"/>
      <c r="AS54" s="31"/>
      <c r="AT54" s="31"/>
      <c r="AU54" s="31"/>
      <c r="AV54" s="31"/>
      <c r="AW54" s="31"/>
      <c r="AX54" s="31"/>
      <c r="AY54" s="11"/>
      <c r="AZ54" s="31"/>
    </row>
    <row r="55" spans="1:52" ht="88.8" customHeight="1">
      <c r="A55" s="105"/>
      <c r="B55" s="25" t="s">
        <v>258</v>
      </c>
      <c r="C55" s="25" t="s">
        <v>163</v>
      </c>
      <c r="D55" s="100"/>
      <c r="E55" s="100"/>
      <c r="F55" s="100"/>
      <c r="G55" s="26" t="s">
        <v>318</v>
      </c>
      <c r="H55" s="26" t="s">
        <v>307</v>
      </c>
      <c r="I55" s="26" t="s">
        <v>308</v>
      </c>
      <c r="J55" s="26" t="s">
        <v>107</v>
      </c>
      <c r="K55" s="26" t="s">
        <v>309</v>
      </c>
      <c r="L55" s="26" t="s">
        <v>55</v>
      </c>
      <c r="M55" s="26" t="s">
        <v>76</v>
      </c>
      <c r="N55" s="30" t="s">
        <v>319</v>
      </c>
      <c r="O55" s="48" t="s">
        <v>320</v>
      </c>
      <c r="P55" s="94" t="s">
        <v>321</v>
      </c>
      <c r="Q55" s="95"/>
      <c r="R55" s="95"/>
      <c r="S55" s="95"/>
      <c r="T55" s="95"/>
      <c r="U55" s="96"/>
      <c r="V55" s="94" t="s">
        <v>322</v>
      </c>
      <c r="W55" s="95"/>
      <c r="X55" s="95"/>
      <c r="Y55" s="95"/>
      <c r="Z55" s="95"/>
      <c r="AA55" s="96"/>
      <c r="AB55" s="28" t="s">
        <v>323</v>
      </c>
      <c r="AC55" s="29">
        <v>100</v>
      </c>
      <c r="AD55" s="48" t="s">
        <v>315</v>
      </c>
      <c r="AE55" s="26" t="s">
        <v>316</v>
      </c>
      <c r="AF55" s="26" t="s">
        <v>317</v>
      </c>
      <c r="AG55" s="25" t="s">
        <v>275</v>
      </c>
      <c r="AH55" s="31"/>
      <c r="AI55" s="31"/>
      <c r="AJ55" s="31"/>
      <c r="AK55" s="31"/>
      <c r="AL55" s="31"/>
      <c r="AM55" s="31"/>
      <c r="AN55" s="11"/>
      <c r="AO55" s="31"/>
      <c r="AP55" s="31"/>
      <c r="AQ55" s="31"/>
      <c r="AR55" s="31"/>
      <c r="AS55" s="31"/>
      <c r="AT55" s="31"/>
      <c r="AU55" s="31"/>
      <c r="AV55" s="31"/>
      <c r="AW55" s="31"/>
      <c r="AX55" s="31"/>
      <c r="AY55" s="11"/>
      <c r="AZ55" s="31"/>
    </row>
    <row r="56" spans="1:52" ht="62.4" customHeight="1">
      <c r="A56" s="105"/>
      <c r="B56" s="25" t="s">
        <v>258</v>
      </c>
      <c r="C56" s="25" t="s">
        <v>163</v>
      </c>
      <c r="D56" s="100"/>
      <c r="E56" s="100"/>
      <c r="F56" s="101"/>
      <c r="G56" s="26" t="s">
        <v>324</v>
      </c>
      <c r="H56" s="26" t="s">
        <v>307</v>
      </c>
      <c r="I56" s="26" t="s">
        <v>308</v>
      </c>
      <c r="J56" s="26" t="s">
        <v>107</v>
      </c>
      <c r="K56" s="26" t="s">
        <v>309</v>
      </c>
      <c r="L56" s="26" t="s">
        <v>55</v>
      </c>
      <c r="M56" s="26" t="s">
        <v>76</v>
      </c>
      <c r="N56" s="30" t="s">
        <v>325</v>
      </c>
      <c r="O56" s="48" t="s">
        <v>326</v>
      </c>
      <c r="P56" s="94" t="s">
        <v>327</v>
      </c>
      <c r="Q56" s="95"/>
      <c r="R56" s="95"/>
      <c r="S56" s="95"/>
      <c r="T56" s="95"/>
      <c r="U56" s="96"/>
      <c r="V56" s="94" t="s">
        <v>328</v>
      </c>
      <c r="W56" s="95"/>
      <c r="X56" s="95"/>
      <c r="Y56" s="95"/>
      <c r="Z56" s="95"/>
      <c r="AA56" s="96"/>
      <c r="AB56" s="28" t="s">
        <v>329</v>
      </c>
      <c r="AC56" s="29">
        <v>100</v>
      </c>
      <c r="AD56" s="48" t="s">
        <v>315</v>
      </c>
      <c r="AE56" s="26" t="s">
        <v>316</v>
      </c>
      <c r="AF56" s="26" t="s">
        <v>317</v>
      </c>
      <c r="AG56" s="25" t="s">
        <v>275</v>
      </c>
      <c r="AH56" s="31"/>
      <c r="AI56" s="31"/>
      <c r="AJ56" s="31"/>
      <c r="AK56" s="31"/>
      <c r="AL56" s="31"/>
      <c r="AM56" s="31"/>
      <c r="AN56" s="11"/>
      <c r="AO56" s="31"/>
      <c r="AP56" s="31"/>
      <c r="AQ56" s="31"/>
      <c r="AR56" s="31"/>
      <c r="AS56" s="31"/>
      <c r="AT56" s="31"/>
      <c r="AU56" s="31"/>
      <c r="AV56" s="31"/>
      <c r="AW56" s="31"/>
      <c r="AX56" s="31"/>
      <c r="AY56" s="11"/>
      <c r="AZ56" s="31"/>
    </row>
    <row r="57" spans="1:52" ht="97.2" customHeight="1">
      <c r="A57" s="105"/>
      <c r="B57" s="25" t="s">
        <v>258</v>
      </c>
      <c r="C57" s="25" t="s">
        <v>163</v>
      </c>
      <c r="D57" s="100"/>
      <c r="E57" s="100"/>
      <c r="F57" s="99" t="s">
        <v>330</v>
      </c>
      <c r="G57" s="26" t="s">
        <v>331</v>
      </c>
      <c r="H57" s="26" t="s">
        <v>332</v>
      </c>
      <c r="I57" s="26" t="s">
        <v>308</v>
      </c>
      <c r="J57" s="26" t="s">
        <v>107</v>
      </c>
      <c r="K57" s="26" t="s">
        <v>333</v>
      </c>
      <c r="L57" s="26" t="s">
        <v>55</v>
      </c>
      <c r="M57" s="26" t="s">
        <v>76</v>
      </c>
      <c r="N57" s="30" t="s">
        <v>334</v>
      </c>
      <c r="O57" s="30" t="s">
        <v>335</v>
      </c>
      <c r="P57" s="94" t="s">
        <v>336</v>
      </c>
      <c r="Q57" s="95"/>
      <c r="R57" s="95"/>
      <c r="S57" s="95"/>
      <c r="T57" s="95"/>
      <c r="U57" s="96"/>
      <c r="V57" s="94" t="s">
        <v>337</v>
      </c>
      <c r="W57" s="95"/>
      <c r="X57" s="95"/>
      <c r="Y57" s="95"/>
      <c r="Z57" s="95"/>
      <c r="AA57" s="96"/>
      <c r="AB57" s="28" t="s">
        <v>338</v>
      </c>
      <c r="AC57" s="29">
        <v>75</v>
      </c>
      <c r="AD57" s="48" t="s">
        <v>315</v>
      </c>
      <c r="AE57" s="26" t="s">
        <v>316</v>
      </c>
      <c r="AF57" s="26" t="s">
        <v>317</v>
      </c>
      <c r="AG57" s="25" t="s">
        <v>275</v>
      </c>
      <c r="AH57" s="31"/>
      <c r="AI57" s="31"/>
      <c r="AJ57" s="31"/>
      <c r="AK57" s="31"/>
      <c r="AL57" s="31"/>
      <c r="AM57" s="31"/>
      <c r="AN57" s="11"/>
      <c r="AO57" s="31"/>
      <c r="AP57" s="31"/>
      <c r="AQ57" s="31"/>
      <c r="AR57" s="31"/>
      <c r="AS57" s="31"/>
      <c r="AT57" s="31"/>
      <c r="AU57" s="31"/>
      <c r="AV57" s="31"/>
      <c r="AW57" s="31"/>
      <c r="AX57" s="31"/>
      <c r="AY57" s="11"/>
      <c r="AZ57" s="31"/>
    </row>
    <row r="58" spans="1:52" ht="62.4" customHeight="1">
      <c r="A58" s="105"/>
      <c r="B58" s="25" t="s">
        <v>258</v>
      </c>
      <c r="C58" s="25" t="s">
        <v>163</v>
      </c>
      <c r="D58" s="100"/>
      <c r="E58" s="100"/>
      <c r="F58" s="100"/>
      <c r="G58" s="26" t="s">
        <v>339</v>
      </c>
      <c r="H58" s="26" t="s">
        <v>332</v>
      </c>
      <c r="I58" s="26" t="s">
        <v>308</v>
      </c>
      <c r="J58" s="26" t="s">
        <v>107</v>
      </c>
      <c r="K58" s="26" t="s">
        <v>333</v>
      </c>
      <c r="L58" s="26" t="s">
        <v>55</v>
      </c>
      <c r="M58" s="26" t="s">
        <v>76</v>
      </c>
      <c r="N58" s="30" t="s">
        <v>340</v>
      </c>
      <c r="O58" s="30" t="s">
        <v>341</v>
      </c>
      <c r="P58" s="94" t="s">
        <v>342</v>
      </c>
      <c r="Q58" s="95"/>
      <c r="R58" s="95"/>
      <c r="S58" s="95"/>
      <c r="T58" s="95"/>
      <c r="U58" s="96"/>
      <c r="V58" s="94" t="s">
        <v>343</v>
      </c>
      <c r="W58" s="95"/>
      <c r="X58" s="95"/>
      <c r="Y58" s="95"/>
      <c r="Z58" s="95"/>
      <c r="AA58" s="96"/>
      <c r="AB58" s="28" t="s">
        <v>344</v>
      </c>
      <c r="AC58" s="29">
        <v>100</v>
      </c>
      <c r="AD58" s="48" t="s">
        <v>315</v>
      </c>
      <c r="AE58" s="26" t="s">
        <v>316</v>
      </c>
      <c r="AF58" s="26" t="s">
        <v>317</v>
      </c>
      <c r="AG58" s="25" t="s">
        <v>275</v>
      </c>
      <c r="AH58" s="31"/>
      <c r="AI58" s="31"/>
      <c r="AJ58" s="31"/>
      <c r="AK58" s="31"/>
      <c r="AL58" s="31"/>
      <c r="AM58" s="31"/>
      <c r="AN58" s="11"/>
      <c r="AO58" s="31"/>
      <c r="AP58" s="31"/>
      <c r="AQ58" s="31"/>
      <c r="AR58" s="31"/>
      <c r="AS58" s="31"/>
      <c r="AT58" s="31"/>
      <c r="AU58" s="31"/>
      <c r="AV58" s="31"/>
      <c r="AW58" s="31"/>
      <c r="AX58" s="31"/>
      <c r="AY58" s="11"/>
      <c r="AZ58" s="31"/>
    </row>
    <row r="59" spans="1:52" ht="83.4" customHeight="1">
      <c r="A59" s="105"/>
      <c r="B59" s="25" t="s">
        <v>258</v>
      </c>
      <c r="C59" s="25" t="s">
        <v>163</v>
      </c>
      <c r="D59" s="101"/>
      <c r="E59" s="101"/>
      <c r="F59" s="101"/>
      <c r="G59" s="26" t="s">
        <v>345</v>
      </c>
      <c r="H59" s="26" t="s">
        <v>332</v>
      </c>
      <c r="I59" s="26" t="s">
        <v>308</v>
      </c>
      <c r="J59" s="26" t="s">
        <v>107</v>
      </c>
      <c r="K59" s="26" t="s">
        <v>333</v>
      </c>
      <c r="L59" s="26" t="s">
        <v>55</v>
      </c>
      <c r="M59" s="26" t="s">
        <v>76</v>
      </c>
      <c r="N59" s="30" t="s">
        <v>346</v>
      </c>
      <c r="O59" s="30" t="s">
        <v>347</v>
      </c>
      <c r="P59" s="94" t="s">
        <v>348</v>
      </c>
      <c r="Q59" s="95"/>
      <c r="R59" s="95"/>
      <c r="S59" s="95"/>
      <c r="T59" s="95"/>
      <c r="U59" s="96"/>
      <c r="V59" s="94" t="s">
        <v>349</v>
      </c>
      <c r="W59" s="95"/>
      <c r="X59" s="95"/>
      <c r="Y59" s="95"/>
      <c r="Z59" s="95"/>
      <c r="AA59" s="96"/>
      <c r="AB59" s="28" t="s">
        <v>350</v>
      </c>
      <c r="AC59" s="29">
        <v>100</v>
      </c>
      <c r="AD59" s="48" t="s">
        <v>315</v>
      </c>
      <c r="AE59" s="26" t="s">
        <v>316</v>
      </c>
      <c r="AF59" s="26" t="s">
        <v>317</v>
      </c>
      <c r="AG59" s="25" t="s">
        <v>275</v>
      </c>
      <c r="AH59" s="31"/>
      <c r="AI59" s="31"/>
      <c r="AJ59" s="31"/>
      <c r="AK59" s="31"/>
      <c r="AL59" s="31"/>
      <c r="AM59" s="31"/>
      <c r="AN59" s="11"/>
      <c r="AO59" s="31"/>
      <c r="AP59" s="31"/>
      <c r="AQ59" s="31"/>
      <c r="AR59" s="31"/>
      <c r="AS59" s="31"/>
      <c r="AT59" s="31"/>
      <c r="AU59" s="31"/>
      <c r="AV59" s="31"/>
      <c r="AW59" s="31"/>
      <c r="AX59" s="31"/>
      <c r="AY59" s="11"/>
      <c r="AZ59" s="31"/>
    </row>
    <row r="60" spans="1:52" ht="62.4" customHeight="1">
      <c r="A60" s="105"/>
      <c r="B60" s="77" t="s">
        <v>351</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9"/>
      <c r="AC60" s="36">
        <f>AVERAGE(AC53:AC59)</f>
        <v>96.428571428571431</v>
      </c>
      <c r="AD60" s="48"/>
      <c r="AE60" s="26"/>
      <c r="AF60" s="26"/>
      <c r="AG60" s="25"/>
      <c r="AH60" s="31"/>
      <c r="AI60" s="31"/>
      <c r="AJ60" s="31"/>
      <c r="AK60" s="31"/>
      <c r="AL60" s="31"/>
      <c r="AM60" s="31"/>
      <c r="AN60" s="11"/>
      <c r="AO60" s="31"/>
      <c r="AP60" s="31"/>
      <c r="AQ60" s="31"/>
      <c r="AR60" s="31"/>
      <c r="AS60" s="31"/>
      <c r="AT60" s="31"/>
      <c r="AU60" s="31"/>
      <c r="AV60" s="31"/>
      <c r="AW60" s="31"/>
      <c r="AX60" s="31"/>
      <c r="AY60" s="11"/>
      <c r="AZ60" s="31"/>
    </row>
    <row r="61" spans="1:52" ht="249" customHeight="1">
      <c r="A61" s="105"/>
      <c r="B61" s="25" t="s">
        <v>258</v>
      </c>
      <c r="C61" s="25" t="s">
        <v>163</v>
      </c>
      <c r="D61" s="84" t="s">
        <v>352</v>
      </c>
      <c r="E61" s="84" t="s">
        <v>353</v>
      </c>
      <c r="F61" s="26" t="s">
        <v>354</v>
      </c>
      <c r="G61" s="26" t="s">
        <v>355</v>
      </c>
      <c r="H61" s="26" t="s">
        <v>356</v>
      </c>
      <c r="I61" s="26" t="s">
        <v>52</v>
      </c>
      <c r="J61" s="26" t="s">
        <v>107</v>
      </c>
      <c r="K61" s="26" t="s">
        <v>357</v>
      </c>
      <c r="L61" s="26" t="s">
        <v>116</v>
      </c>
      <c r="M61" s="26" t="s">
        <v>56</v>
      </c>
      <c r="N61" s="30">
        <v>0.5</v>
      </c>
      <c r="O61" s="30">
        <v>0.9</v>
      </c>
      <c r="P61" s="88">
        <v>0.75</v>
      </c>
      <c r="Q61" s="89"/>
      <c r="R61" s="89"/>
      <c r="S61" s="89"/>
      <c r="T61" s="89"/>
      <c r="U61" s="90"/>
      <c r="V61" s="88">
        <v>1</v>
      </c>
      <c r="W61" s="89"/>
      <c r="X61" s="89"/>
      <c r="Y61" s="89"/>
      <c r="Z61" s="89"/>
      <c r="AA61" s="90"/>
      <c r="AB61" s="97" t="s">
        <v>358</v>
      </c>
      <c r="AC61" s="29">
        <v>100</v>
      </c>
      <c r="AD61" s="30" t="s">
        <v>359</v>
      </c>
      <c r="AE61" s="26" t="s">
        <v>360</v>
      </c>
      <c r="AF61" s="26" t="s">
        <v>361</v>
      </c>
      <c r="AG61" s="25" t="s">
        <v>275</v>
      </c>
      <c r="AH61" s="31"/>
      <c r="AI61" s="31"/>
      <c r="AJ61" s="31"/>
      <c r="AK61" s="31"/>
      <c r="AL61" s="31"/>
      <c r="AM61" s="31"/>
      <c r="AN61" s="31"/>
      <c r="AO61" s="31"/>
      <c r="AP61" s="31"/>
      <c r="AQ61" s="31"/>
      <c r="AR61" s="11"/>
      <c r="AS61" s="11"/>
      <c r="AT61" s="31"/>
      <c r="AU61" s="31"/>
      <c r="AV61" s="31"/>
      <c r="AW61" s="31"/>
      <c r="AX61" s="31"/>
      <c r="AY61" s="31"/>
      <c r="AZ61" s="31"/>
    </row>
    <row r="62" spans="1:52" ht="102.6" customHeight="1">
      <c r="A62" s="105"/>
      <c r="B62" s="25"/>
      <c r="C62" s="25"/>
      <c r="D62" s="84"/>
      <c r="E62" s="84"/>
      <c r="F62" s="26" t="s">
        <v>362</v>
      </c>
      <c r="G62" s="26" t="s">
        <v>363</v>
      </c>
      <c r="H62" s="26" t="s">
        <v>364</v>
      </c>
      <c r="I62" s="26" t="s">
        <v>52</v>
      </c>
      <c r="J62" s="26" t="s">
        <v>107</v>
      </c>
      <c r="K62" s="26" t="s">
        <v>365</v>
      </c>
      <c r="L62" s="26" t="s">
        <v>116</v>
      </c>
      <c r="M62" s="26" t="s">
        <v>56</v>
      </c>
      <c r="N62" s="30">
        <v>0.8</v>
      </c>
      <c r="O62" s="30">
        <v>0.9</v>
      </c>
      <c r="P62" s="88">
        <v>0.75</v>
      </c>
      <c r="Q62" s="89"/>
      <c r="R62" s="89"/>
      <c r="S62" s="89"/>
      <c r="T62" s="89"/>
      <c r="U62" s="90"/>
      <c r="V62" s="88">
        <v>1</v>
      </c>
      <c r="W62" s="89"/>
      <c r="X62" s="89"/>
      <c r="Y62" s="89"/>
      <c r="Z62" s="89"/>
      <c r="AA62" s="90"/>
      <c r="AB62" s="98"/>
      <c r="AC62" s="29">
        <v>100</v>
      </c>
      <c r="AD62" s="30" t="s">
        <v>359</v>
      </c>
      <c r="AE62" s="26" t="s">
        <v>360</v>
      </c>
      <c r="AF62" s="26" t="s">
        <v>361</v>
      </c>
      <c r="AG62" s="25" t="s">
        <v>275</v>
      </c>
      <c r="AH62" s="31"/>
      <c r="AI62" s="31"/>
      <c r="AJ62" s="31"/>
      <c r="AK62" s="31"/>
      <c r="AL62" s="31"/>
      <c r="AM62" s="31"/>
      <c r="AN62" s="31"/>
      <c r="AO62" s="31"/>
      <c r="AP62" s="31"/>
      <c r="AQ62" s="31"/>
      <c r="AR62" s="11"/>
      <c r="AS62" s="11"/>
      <c r="AT62" s="31"/>
      <c r="AU62" s="31"/>
      <c r="AV62" s="31"/>
      <c r="AW62" s="31"/>
      <c r="AX62" s="31"/>
      <c r="AY62" s="31"/>
      <c r="AZ62" s="31"/>
    </row>
    <row r="63" spans="1:52" ht="383.4" customHeight="1">
      <c r="A63" s="105"/>
      <c r="B63" s="25" t="s">
        <v>258</v>
      </c>
      <c r="C63" s="25" t="s">
        <v>163</v>
      </c>
      <c r="D63" s="84"/>
      <c r="E63" s="84"/>
      <c r="F63" s="26" t="s">
        <v>366</v>
      </c>
      <c r="G63" s="26" t="s">
        <v>367</v>
      </c>
      <c r="H63" s="26" t="s">
        <v>368</v>
      </c>
      <c r="I63" s="26" t="s">
        <v>114</v>
      </c>
      <c r="J63" s="26" t="s">
        <v>107</v>
      </c>
      <c r="K63" s="26" t="s">
        <v>369</v>
      </c>
      <c r="L63" s="26" t="s">
        <v>116</v>
      </c>
      <c r="M63" s="26" t="s">
        <v>56</v>
      </c>
      <c r="N63" s="26">
        <v>2</v>
      </c>
      <c r="O63" s="34">
        <v>2</v>
      </c>
      <c r="P63" s="81">
        <v>2</v>
      </c>
      <c r="Q63" s="82"/>
      <c r="R63" s="82"/>
      <c r="S63" s="82"/>
      <c r="T63" s="82"/>
      <c r="U63" s="83"/>
      <c r="V63" s="81">
        <v>2</v>
      </c>
      <c r="W63" s="82"/>
      <c r="X63" s="82"/>
      <c r="Y63" s="82"/>
      <c r="Z63" s="82"/>
      <c r="AA63" s="83"/>
      <c r="AB63" s="28" t="s">
        <v>370</v>
      </c>
      <c r="AC63" s="29">
        <v>100</v>
      </c>
      <c r="AD63" s="30" t="s">
        <v>371</v>
      </c>
      <c r="AE63" s="26" t="s">
        <v>360</v>
      </c>
      <c r="AF63" s="26" t="s">
        <v>361</v>
      </c>
      <c r="AG63" s="25" t="s">
        <v>275</v>
      </c>
      <c r="AH63" s="31"/>
      <c r="AI63" s="31"/>
      <c r="AJ63" s="31"/>
      <c r="AK63" s="31"/>
      <c r="AL63" s="31"/>
      <c r="AM63" s="31"/>
      <c r="AN63" s="31"/>
      <c r="AO63" s="31"/>
      <c r="AP63" s="31"/>
      <c r="AQ63" s="31"/>
      <c r="AR63" s="11"/>
      <c r="AS63" s="11"/>
      <c r="AT63" s="31"/>
      <c r="AU63" s="31"/>
      <c r="AV63" s="31"/>
      <c r="AW63" s="31"/>
      <c r="AX63" s="31"/>
      <c r="AY63" s="31"/>
      <c r="AZ63" s="31"/>
    </row>
    <row r="64" spans="1:52" ht="122.4" customHeight="1">
      <c r="A64" s="105"/>
      <c r="B64" s="25" t="s">
        <v>258</v>
      </c>
      <c r="C64" s="25" t="s">
        <v>163</v>
      </c>
      <c r="D64" s="84"/>
      <c r="E64" s="84" t="s">
        <v>372</v>
      </c>
      <c r="F64" s="26" t="s">
        <v>373</v>
      </c>
      <c r="G64" s="26" t="s">
        <v>374</v>
      </c>
      <c r="H64" s="26" t="s">
        <v>375</v>
      </c>
      <c r="I64" s="26" t="s">
        <v>52</v>
      </c>
      <c r="J64" s="26" t="s">
        <v>107</v>
      </c>
      <c r="K64" s="26" t="s">
        <v>376</v>
      </c>
      <c r="L64" s="26" t="s">
        <v>116</v>
      </c>
      <c r="M64" s="26" t="s">
        <v>56</v>
      </c>
      <c r="N64" s="30">
        <v>0.8</v>
      </c>
      <c r="O64" s="30">
        <v>0.9</v>
      </c>
      <c r="P64" s="85">
        <v>0.9</v>
      </c>
      <c r="Q64" s="86"/>
      <c r="R64" s="86"/>
      <c r="S64" s="86"/>
      <c r="T64" s="86"/>
      <c r="U64" s="87"/>
      <c r="V64" s="88">
        <v>1</v>
      </c>
      <c r="W64" s="89"/>
      <c r="X64" s="89"/>
      <c r="Y64" s="89"/>
      <c r="Z64" s="89"/>
      <c r="AA64" s="90"/>
      <c r="AB64" s="28" t="s">
        <v>377</v>
      </c>
      <c r="AC64" s="29">
        <v>100</v>
      </c>
      <c r="AD64" s="30" t="s">
        <v>378</v>
      </c>
      <c r="AE64" s="26" t="s">
        <v>360</v>
      </c>
      <c r="AF64" s="26" t="s">
        <v>361</v>
      </c>
      <c r="AG64" s="25" t="s">
        <v>275</v>
      </c>
      <c r="AH64" s="31"/>
      <c r="AI64" s="31"/>
      <c r="AJ64" s="31"/>
      <c r="AK64" s="31"/>
      <c r="AL64" s="31"/>
      <c r="AM64" s="31"/>
      <c r="AN64" s="31"/>
      <c r="AO64" s="31"/>
      <c r="AP64" s="31"/>
      <c r="AQ64" s="31"/>
      <c r="AR64" s="11"/>
      <c r="AS64" s="11"/>
      <c r="AT64" s="31"/>
      <c r="AU64" s="31"/>
      <c r="AV64" s="31"/>
      <c r="AW64" s="31"/>
      <c r="AX64" s="31"/>
      <c r="AY64" s="31"/>
      <c r="AZ64" s="31"/>
    </row>
    <row r="65" spans="1:52" ht="138" customHeight="1">
      <c r="A65" s="105"/>
      <c r="B65" s="25" t="s">
        <v>258</v>
      </c>
      <c r="C65" s="25" t="s">
        <v>163</v>
      </c>
      <c r="D65" s="84"/>
      <c r="E65" s="84"/>
      <c r="F65" s="26" t="s">
        <v>379</v>
      </c>
      <c r="G65" s="26" t="s">
        <v>380</v>
      </c>
      <c r="H65" s="26" t="s">
        <v>291</v>
      </c>
      <c r="I65" s="26" t="s">
        <v>52</v>
      </c>
      <c r="J65" s="26" t="s">
        <v>107</v>
      </c>
      <c r="K65" s="26" t="s">
        <v>287</v>
      </c>
      <c r="L65" s="26" t="s">
        <v>381</v>
      </c>
      <c r="M65" s="26" t="s">
        <v>76</v>
      </c>
      <c r="N65" s="30">
        <v>0.1</v>
      </c>
      <c r="O65" s="30">
        <v>0.04</v>
      </c>
      <c r="P65" s="85">
        <v>5.0999999999999997E-2</v>
      </c>
      <c r="Q65" s="86"/>
      <c r="R65" s="86"/>
      <c r="S65" s="86"/>
      <c r="T65" s="86"/>
      <c r="U65" s="87"/>
      <c r="V65" s="91">
        <v>2.2499999999999999E-2</v>
      </c>
      <c r="W65" s="92"/>
      <c r="X65" s="92"/>
      <c r="Y65" s="92"/>
      <c r="Z65" s="92"/>
      <c r="AA65" s="93"/>
      <c r="AB65" s="28" t="s">
        <v>382</v>
      </c>
      <c r="AC65" s="29">
        <v>100</v>
      </c>
      <c r="AD65" s="48" t="s">
        <v>383</v>
      </c>
      <c r="AE65" s="26" t="s">
        <v>360</v>
      </c>
      <c r="AF65" s="26" t="s">
        <v>361</v>
      </c>
      <c r="AG65" s="25" t="s">
        <v>275</v>
      </c>
      <c r="AH65" s="31"/>
      <c r="AI65" s="31"/>
      <c r="AJ65" s="31"/>
      <c r="AK65" s="31"/>
      <c r="AL65" s="31"/>
      <c r="AM65" s="31"/>
      <c r="AN65" s="31"/>
      <c r="AO65" s="31"/>
      <c r="AP65" s="31"/>
      <c r="AQ65" s="31"/>
      <c r="AR65" s="11"/>
      <c r="AS65" s="11"/>
      <c r="AT65" s="31"/>
      <c r="AU65" s="31"/>
      <c r="AV65" s="31"/>
      <c r="AW65" s="31"/>
      <c r="AX65" s="31"/>
      <c r="AY65" s="31"/>
      <c r="AZ65" s="31"/>
    </row>
    <row r="66" spans="1:52" ht="76.8" customHeight="1">
      <c r="A66" s="24"/>
      <c r="B66" s="77" t="s">
        <v>384</v>
      </c>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9"/>
      <c r="AC66" s="36">
        <f>AVERAGE(AC61:AC65)</f>
        <v>100</v>
      </c>
      <c r="AD66" s="48"/>
      <c r="AE66" s="26"/>
      <c r="AF66" s="26"/>
      <c r="AG66" s="25"/>
      <c r="AH66" s="31"/>
      <c r="AI66" s="31"/>
      <c r="AJ66" s="31"/>
      <c r="AK66" s="31"/>
      <c r="AL66" s="31"/>
      <c r="AM66" s="31"/>
      <c r="AN66" s="31"/>
      <c r="AO66" s="31"/>
      <c r="AP66" s="31"/>
      <c r="AQ66" s="31"/>
      <c r="AR66" s="11"/>
      <c r="AS66" s="11"/>
      <c r="AT66" s="31"/>
      <c r="AU66" s="31"/>
      <c r="AV66" s="31"/>
      <c r="AW66" s="31"/>
      <c r="AX66" s="31"/>
      <c r="AY66" s="31"/>
      <c r="AZ66" s="31"/>
    </row>
    <row r="67" spans="1:52" ht="108.6" customHeight="1">
      <c r="A67" s="80" t="s">
        <v>385</v>
      </c>
      <c r="B67" s="6" t="s">
        <v>386</v>
      </c>
      <c r="C67" s="6" t="s">
        <v>46</v>
      </c>
      <c r="D67" s="58" t="s">
        <v>387</v>
      </c>
      <c r="E67" s="58" t="s">
        <v>388</v>
      </c>
      <c r="F67" s="7" t="s">
        <v>389</v>
      </c>
      <c r="G67" s="7" t="s">
        <v>390</v>
      </c>
      <c r="H67" s="7" t="s">
        <v>391</v>
      </c>
      <c r="I67" s="7" t="s">
        <v>52</v>
      </c>
      <c r="J67" s="7" t="s">
        <v>107</v>
      </c>
      <c r="K67" s="7" t="s">
        <v>392</v>
      </c>
      <c r="L67" s="7" t="s">
        <v>131</v>
      </c>
      <c r="M67" s="7" t="s">
        <v>56</v>
      </c>
      <c r="N67" s="10" t="s">
        <v>86</v>
      </c>
      <c r="O67" s="10">
        <v>0.8</v>
      </c>
      <c r="P67" s="61">
        <v>0.4</v>
      </c>
      <c r="Q67" s="62"/>
      <c r="R67" s="62"/>
      <c r="S67" s="62"/>
      <c r="T67" s="62"/>
      <c r="U67" s="63"/>
      <c r="V67" s="61">
        <v>1</v>
      </c>
      <c r="W67" s="62"/>
      <c r="X67" s="62"/>
      <c r="Y67" s="62"/>
      <c r="Z67" s="62"/>
      <c r="AA67" s="63"/>
      <c r="AB67" s="8" t="s">
        <v>393</v>
      </c>
      <c r="AC67" s="14">
        <v>100</v>
      </c>
      <c r="AD67" s="10" t="s">
        <v>394</v>
      </c>
      <c r="AE67" s="7" t="s">
        <v>395</v>
      </c>
      <c r="AF67" s="7" t="s">
        <v>396</v>
      </c>
      <c r="AG67" s="6" t="s">
        <v>397</v>
      </c>
      <c r="AH67" s="12"/>
      <c r="AI67" s="12"/>
      <c r="AJ67" s="12"/>
      <c r="AK67" s="11"/>
      <c r="AL67" s="12"/>
      <c r="AM67" s="12"/>
      <c r="AN67" s="12"/>
      <c r="AO67" s="12"/>
      <c r="AP67" s="12"/>
      <c r="AQ67" s="12"/>
      <c r="AR67" s="12"/>
      <c r="AS67" s="12"/>
      <c r="AT67" s="12"/>
      <c r="AU67" s="12"/>
      <c r="AV67" s="12"/>
      <c r="AW67" s="12"/>
      <c r="AX67" s="12"/>
      <c r="AY67" s="12"/>
      <c r="AZ67" s="12"/>
    </row>
    <row r="68" spans="1:52" ht="141" customHeight="1">
      <c r="A68" s="80"/>
      <c r="B68" s="6" t="s">
        <v>386</v>
      </c>
      <c r="C68" s="6"/>
      <c r="D68" s="59"/>
      <c r="E68" s="59"/>
      <c r="F68" s="7" t="s">
        <v>398</v>
      </c>
      <c r="G68" s="7" t="s">
        <v>399</v>
      </c>
      <c r="H68" s="7" t="s">
        <v>400</v>
      </c>
      <c r="I68" s="7" t="s">
        <v>52</v>
      </c>
      <c r="J68" s="7" t="s">
        <v>107</v>
      </c>
      <c r="K68" s="7" t="s">
        <v>401</v>
      </c>
      <c r="L68" s="7" t="s">
        <v>131</v>
      </c>
      <c r="M68" s="7" t="s">
        <v>56</v>
      </c>
      <c r="N68" s="10">
        <v>0.9</v>
      </c>
      <c r="O68" s="10">
        <v>0.92</v>
      </c>
      <c r="P68" s="61">
        <v>0.5</v>
      </c>
      <c r="Q68" s="62"/>
      <c r="R68" s="62"/>
      <c r="S68" s="62"/>
      <c r="T68" s="62"/>
      <c r="U68" s="63"/>
      <c r="V68" s="61">
        <v>1</v>
      </c>
      <c r="W68" s="62"/>
      <c r="X68" s="62"/>
      <c r="Y68" s="62"/>
      <c r="Z68" s="62"/>
      <c r="AA68" s="63"/>
      <c r="AB68" s="8" t="s">
        <v>402</v>
      </c>
      <c r="AC68" s="14">
        <v>100</v>
      </c>
      <c r="AD68" s="10" t="s">
        <v>394</v>
      </c>
      <c r="AE68" s="7" t="s">
        <v>395</v>
      </c>
      <c r="AF68" s="7" t="s">
        <v>396</v>
      </c>
      <c r="AG68" s="6" t="s">
        <v>397</v>
      </c>
      <c r="AH68" s="12"/>
      <c r="AI68" s="12"/>
      <c r="AJ68" s="12"/>
      <c r="AK68" s="11"/>
      <c r="AL68" s="12"/>
      <c r="AM68" s="12"/>
      <c r="AN68" s="12"/>
      <c r="AO68" s="12"/>
      <c r="AP68" s="12"/>
      <c r="AQ68" s="12"/>
      <c r="AR68" s="12"/>
      <c r="AS68" s="12"/>
      <c r="AT68" s="12"/>
      <c r="AU68" s="12"/>
      <c r="AV68" s="12"/>
      <c r="AW68" s="12"/>
      <c r="AX68" s="12"/>
      <c r="AY68" s="12"/>
      <c r="AZ68" s="12"/>
    </row>
    <row r="69" spans="1:52" ht="129.6" customHeight="1">
      <c r="A69" s="80"/>
      <c r="B69" s="6" t="s">
        <v>386</v>
      </c>
      <c r="C69" s="6" t="s">
        <v>46</v>
      </c>
      <c r="D69" s="59"/>
      <c r="E69" s="59"/>
      <c r="F69" s="7" t="s">
        <v>403</v>
      </c>
      <c r="G69" s="7" t="s">
        <v>404</v>
      </c>
      <c r="H69" s="7" t="s">
        <v>400</v>
      </c>
      <c r="I69" s="7" t="s">
        <v>52</v>
      </c>
      <c r="J69" s="7" t="s">
        <v>107</v>
      </c>
      <c r="K69" s="7" t="s">
        <v>405</v>
      </c>
      <c r="L69" s="7" t="s">
        <v>131</v>
      </c>
      <c r="M69" s="7" t="s">
        <v>56</v>
      </c>
      <c r="N69" s="10">
        <v>0.9</v>
      </c>
      <c r="O69" s="10">
        <v>0.9</v>
      </c>
      <c r="P69" s="61">
        <v>0.5</v>
      </c>
      <c r="Q69" s="62"/>
      <c r="R69" s="62"/>
      <c r="S69" s="62"/>
      <c r="T69" s="62"/>
      <c r="U69" s="63"/>
      <c r="V69" s="61">
        <v>1</v>
      </c>
      <c r="W69" s="62"/>
      <c r="X69" s="62"/>
      <c r="Y69" s="62"/>
      <c r="Z69" s="62"/>
      <c r="AA69" s="63"/>
      <c r="AB69" s="8" t="s">
        <v>406</v>
      </c>
      <c r="AC69" s="14">
        <v>100</v>
      </c>
      <c r="AD69" s="10" t="s">
        <v>407</v>
      </c>
      <c r="AE69" s="7" t="s">
        <v>395</v>
      </c>
      <c r="AF69" s="7" t="s">
        <v>408</v>
      </c>
      <c r="AG69" s="6" t="s">
        <v>409</v>
      </c>
      <c r="AH69" s="12"/>
      <c r="AI69" s="12"/>
      <c r="AJ69" s="12"/>
      <c r="AK69" s="11"/>
      <c r="AL69" s="12"/>
      <c r="AM69" s="12"/>
      <c r="AN69" s="12"/>
      <c r="AO69" s="12"/>
      <c r="AP69" s="12"/>
      <c r="AQ69" s="12"/>
      <c r="AR69" s="12"/>
      <c r="AS69" s="12"/>
      <c r="AT69" s="12"/>
      <c r="AU69" s="12"/>
      <c r="AV69" s="11"/>
      <c r="AW69" s="12"/>
      <c r="AX69" s="12"/>
      <c r="AY69" s="12"/>
      <c r="AZ69" s="12"/>
    </row>
    <row r="70" spans="1:52" ht="218.4" customHeight="1">
      <c r="A70" s="80"/>
      <c r="B70" s="6" t="s">
        <v>386</v>
      </c>
      <c r="C70" s="6" t="s">
        <v>46</v>
      </c>
      <c r="D70" s="59"/>
      <c r="E70" s="59"/>
      <c r="F70" s="7" t="s">
        <v>410</v>
      </c>
      <c r="G70" s="7" t="s">
        <v>411</v>
      </c>
      <c r="H70" s="7" t="s">
        <v>412</v>
      </c>
      <c r="I70" s="7" t="s">
        <v>114</v>
      </c>
      <c r="J70" s="7" t="s">
        <v>84</v>
      </c>
      <c r="K70" s="7" t="s">
        <v>413</v>
      </c>
      <c r="L70" s="7" t="s">
        <v>116</v>
      </c>
      <c r="M70" s="7" t="s">
        <v>56</v>
      </c>
      <c r="N70" s="49">
        <v>4.2</v>
      </c>
      <c r="O70" s="49">
        <v>4.2</v>
      </c>
      <c r="P70" s="74">
        <v>4.72</v>
      </c>
      <c r="Q70" s="75"/>
      <c r="R70" s="75"/>
      <c r="S70" s="75"/>
      <c r="T70" s="75"/>
      <c r="U70" s="75"/>
      <c r="V70" s="75"/>
      <c r="W70" s="75"/>
      <c r="X70" s="75"/>
      <c r="Y70" s="75"/>
      <c r="Z70" s="75"/>
      <c r="AA70" s="76"/>
      <c r="AB70" s="8" t="s">
        <v>414</v>
      </c>
      <c r="AC70" s="14">
        <v>100</v>
      </c>
      <c r="AD70" s="50" t="s">
        <v>415</v>
      </c>
      <c r="AE70" s="7" t="s">
        <v>395</v>
      </c>
      <c r="AF70" s="7" t="s">
        <v>396</v>
      </c>
      <c r="AG70" s="6" t="s">
        <v>397</v>
      </c>
      <c r="AH70" s="12"/>
      <c r="AI70" s="12"/>
      <c r="AJ70" s="12"/>
      <c r="AK70" s="11"/>
      <c r="AL70" s="12"/>
      <c r="AM70" s="12"/>
      <c r="AN70" s="12"/>
      <c r="AO70" s="12"/>
      <c r="AP70" s="12"/>
      <c r="AQ70" s="12"/>
      <c r="AR70" s="12"/>
      <c r="AS70" s="12"/>
      <c r="AT70" s="12"/>
      <c r="AU70" s="12"/>
      <c r="AV70" s="12"/>
      <c r="AW70" s="12"/>
      <c r="AX70" s="12"/>
      <c r="AY70" s="12"/>
      <c r="AZ70" s="12"/>
    </row>
    <row r="71" spans="1:52" ht="147.6" customHeight="1">
      <c r="A71" s="80"/>
      <c r="B71" s="6" t="s">
        <v>386</v>
      </c>
      <c r="C71" s="6" t="s">
        <v>46</v>
      </c>
      <c r="D71" s="59"/>
      <c r="E71" s="59"/>
      <c r="F71" s="7" t="s">
        <v>416</v>
      </c>
      <c r="G71" s="7" t="s">
        <v>417</v>
      </c>
      <c r="H71" s="7" t="s">
        <v>418</v>
      </c>
      <c r="I71" s="7" t="s">
        <v>52</v>
      </c>
      <c r="J71" s="7" t="s">
        <v>84</v>
      </c>
      <c r="K71" s="7" t="s">
        <v>419</v>
      </c>
      <c r="L71" s="7" t="s">
        <v>116</v>
      </c>
      <c r="M71" s="7" t="s">
        <v>56</v>
      </c>
      <c r="N71" s="10">
        <v>0.8</v>
      </c>
      <c r="O71" s="10">
        <v>0.8</v>
      </c>
      <c r="P71" s="61">
        <v>0.93</v>
      </c>
      <c r="Q71" s="62"/>
      <c r="R71" s="62"/>
      <c r="S71" s="62"/>
      <c r="T71" s="62"/>
      <c r="U71" s="62"/>
      <c r="V71" s="62"/>
      <c r="W71" s="62"/>
      <c r="X71" s="62"/>
      <c r="Y71" s="62"/>
      <c r="Z71" s="62"/>
      <c r="AA71" s="63"/>
      <c r="AB71" s="8" t="s">
        <v>420</v>
      </c>
      <c r="AC71" s="14">
        <v>100</v>
      </c>
      <c r="AD71" s="10" t="s">
        <v>421</v>
      </c>
      <c r="AE71" s="7" t="s">
        <v>395</v>
      </c>
      <c r="AF71" s="7" t="s">
        <v>422</v>
      </c>
      <c r="AG71" s="6" t="s">
        <v>397</v>
      </c>
      <c r="AH71" s="12"/>
      <c r="AI71" s="12"/>
      <c r="AJ71" s="12"/>
      <c r="AK71" s="11"/>
      <c r="AL71" s="12"/>
      <c r="AM71" s="12"/>
      <c r="AN71" s="12"/>
      <c r="AO71" s="12"/>
      <c r="AP71" s="12"/>
      <c r="AQ71" s="12"/>
      <c r="AR71" s="12"/>
      <c r="AS71" s="12"/>
      <c r="AT71" s="12"/>
      <c r="AU71" s="12"/>
      <c r="AV71" s="12"/>
      <c r="AW71" s="12"/>
      <c r="AX71" s="12"/>
      <c r="AY71" s="12"/>
      <c r="AZ71" s="12"/>
    </row>
    <row r="72" spans="1:52" ht="130.19999999999999" customHeight="1">
      <c r="A72" s="80"/>
      <c r="B72" s="6" t="s">
        <v>386</v>
      </c>
      <c r="C72" s="6" t="s">
        <v>46</v>
      </c>
      <c r="D72" s="59"/>
      <c r="E72" s="59"/>
      <c r="F72" s="7" t="s">
        <v>423</v>
      </c>
      <c r="G72" s="7" t="s">
        <v>424</v>
      </c>
      <c r="H72" s="7" t="s">
        <v>425</v>
      </c>
      <c r="I72" s="7" t="s">
        <v>52</v>
      </c>
      <c r="J72" s="7" t="s">
        <v>84</v>
      </c>
      <c r="K72" s="7" t="s">
        <v>426</v>
      </c>
      <c r="L72" s="7" t="s">
        <v>131</v>
      </c>
      <c r="M72" s="7" t="s">
        <v>56</v>
      </c>
      <c r="N72" s="10">
        <v>0.01</v>
      </c>
      <c r="O72" s="10">
        <v>0.01</v>
      </c>
      <c r="P72" s="61">
        <v>0.01</v>
      </c>
      <c r="Q72" s="62"/>
      <c r="R72" s="62"/>
      <c r="S72" s="62"/>
      <c r="T72" s="62"/>
      <c r="U72" s="63"/>
      <c r="V72" s="68">
        <v>6.3E-2</v>
      </c>
      <c r="W72" s="69"/>
      <c r="X72" s="69"/>
      <c r="Y72" s="69"/>
      <c r="Z72" s="69"/>
      <c r="AA72" s="70"/>
      <c r="AB72" s="8" t="s">
        <v>427</v>
      </c>
      <c r="AC72" s="14">
        <v>100</v>
      </c>
      <c r="AD72" s="10" t="s">
        <v>428</v>
      </c>
      <c r="AE72" s="7" t="s">
        <v>395</v>
      </c>
      <c r="AF72" s="7" t="s">
        <v>60</v>
      </c>
      <c r="AG72" s="6" t="s">
        <v>397</v>
      </c>
      <c r="AH72" s="12"/>
      <c r="AI72" s="12"/>
      <c r="AJ72" s="12"/>
      <c r="AK72" s="11"/>
      <c r="AL72" s="12"/>
      <c r="AM72" s="12"/>
      <c r="AN72" s="12"/>
      <c r="AO72" s="12"/>
      <c r="AP72" s="12"/>
      <c r="AQ72" s="12"/>
      <c r="AR72" s="12"/>
      <c r="AS72" s="12"/>
      <c r="AT72" s="12"/>
      <c r="AU72" s="12"/>
      <c r="AV72" s="12"/>
      <c r="AW72" s="12"/>
      <c r="AX72" s="12"/>
      <c r="AY72" s="12"/>
      <c r="AZ72" s="12"/>
    </row>
    <row r="73" spans="1:52" ht="76.2" customHeight="1">
      <c r="A73" s="80"/>
      <c r="B73" s="54" t="s">
        <v>429</v>
      </c>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6"/>
      <c r="AC73" s="44">
        <f>AVERAGE(AC67:AC72)</f>
        <v>100</v>
      </c>
      <c r="AD73" s="10"/>
      <c r="AE73" s="7"/>
      <c r="AF73" s="7"/>
      <c r="AG73" s="6"/>
      <c r="AH73" s="12"/>
      <c r="AI73" s="12"/>
      <c r="AJ73" s="12"/>
      <c r="AK73" s="11"/>
      <c r="AL73" s="12"/>
      <c r="AM73" s="12"/>
      <c r="AN73" s="12"/>
      <c r="AO73" s="12"/>
      <c r="AP73" s="12"/>
      <c r="AQ73" s="12"/>
      <c r="AR73" s="12"/>
      <c r="AS73" s="12"/>
      <c r="AT73" s="12"/>
      <c r="AU73" s="12"/>
      <c r="AV73" s="12"/>
      <c r="AW73" s="12"/>
      <c r="AX73" s="12"/>
      <c r="AY73" s="12"/>
      <c r="AZ73" s="12"/>
    </row>
    <row r="74" spans="1:52" ht="195.6" customHeight="1">
      <c r="A74" s="80"/>
      <c r="B74" s="6" t="s">
        <v>386</v>
      </c>
      <c r="C74" s="6" t="s">
        <v>46</v>
      </c>
      <c r="D74" s="7" t="s">
        <v>430</v>
      </c>
      <c r="E74" s="7" t="s">
        <v>431</v>
      </c>
      <c r="F74" s="7" t="s">
        <v>432</v>
      </c>
      <c r="G74" s="7" t="s">
        <v>433</v>
      </c>
      <c r="H74" s="7" t="s">
        <v>434</v>
      </c>
      <c r="I74" s="7" t="s">
        <v>52</v>
      </c>
      <c r="J74" s="7" t="s">
        <v>84</v>
      </c>
      <c r="K74" s="7" t="s">
        <v>435</v>
      </c>
      <c r="L74" s="7" t="s">
        <v>55</v>
      </c>
      <c r="M74" s="7" t="s">
        <v>56</v>
      </c>
      <c r="N74" s="7" t="s">
        <v>86</v>
      </c>
      <c r="O74" s="10">
        <v>0.95</v>
      </c>
      <c r="P74" s="61">
        <v>0.99</v>
      </c>
      <c r="Q74" s="62"/>
      <c r="R74" s="62"/>
      <c r="S74" s="62"/>
      <c r="T74" s="62"/>
      <c r="U74" s="62"/>
      <c r="V74" s="62"/>
      <c r="W74" s="62"/>
      <c r="X74" s="62"/>
      <c r="Y74" s="62"/>
      <c r="Z74" s="62"/>
      <c r="AA74" s="63"/>
      <c r="AB74" s="8" t="s">
        <v>436</v>
      </c>
      <c r="AC74" s="14">
        <v>100</v>
      </c>
      <c r="AD74" s="10" t="s">
        <v>437</v>
      </c>
      <c r="AE74" s="7" t="s">
        <v>438</v>
      </c>
      <c r="AF74" s="7" t="s">
        <v>439</v>
      </c>
      <c r="AG74" s="6" t="s">
        <v>397</v>
      </c>
      <c r="AH74" s="12"/>
      <c r="AI74" s="12"/>
      <c r="AJ74" s="12"/>
      <c r="AK74" s="11"/>
      <c r="AL74" s="12"/>
      <c r="AM74" s="12"/>
      <c r="AN74" s="12"/>
      <c r="AO74" s="12"/>
      <c r="AP74" s="12"/>
      <c r="AQ74" s="12"/>
      <c r="AR74" s="12"/>
      <c r="AS74" s="12"/>
      <c r="AT74" s="12"/>
      <c r="AU74" s="12"/>
      <c r="AV74" s="12"/>
      <c r="AW74" s="12"/>
      <c r="AX74" s="12"/>
      <c r="AY74" s="12"/>
      <c r="AZ74" s="12"/>
    </row>
    <row r="75" spans="1:52" ht="87" customHeight="1">
      <c r="A75" s="80"/>
      <c r="B75" s="54" t="s">
        <v>440</v>
      </c>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6"/>
      <c r="AC75" s="44">
        <v>100</v>
      </c>
      <c r="AD75" s="10"/>
      <c r="AE75" s="7"/>
      <c r="AF75" s="7"/>
      <c r="AG75" s="6"/>
      <c r="AH75" s="12"/>
      <c r="AI75" s="12"/>
      <c r="AJ75" s="12"/>
      <c r="AK75" s="11"/>
      <c r="AL75" s="12"/>
      <c r="AM75" s="12"/>
      <c r="AN75" s="12"/>
      <c r="AO75" s="12"/>
      <c r="AP75" s="12"/>
      <c r="AQ75" s="12"/>
      <c r="AR75" s="12"/>
      <c r="AS75" s="12"/>
      <c r="AT75" s="12"/>
      <c r="AU75" s="12"/>
      <c r="AV75" s="12"/>
      <c r="AW75" s="12"/>
      <c r="AX75" s="12"/>
      <c r="AY75" s="12"/>
      <c r="AZ75" s="12"/>
    </row>
    <row r="76" spans="1:52" ht="229.8" customHeight="1">
      <c r="A76" s="80"/>
      <c r="B76" s="6" t="s">
        <v>386</v>
      </c>
      <c r="C76" s="6" t="s">
        <v>46</v>
      </c>
      <c r="D76" s="7" t="s">
        <v>441</v>
      </c>
      <c r="E76" s="7" t="s">
        <v>442</v>
      </c>
      <c r="F76" s="7" t="s">
        <v>443</v>
      </c>
      <c r="G76" s="7" t="s">
        <v>444</v>
      </c>
      <c r="H76" s="7" t="s">
        <v>445</v>
      </c>
      <c r="I76" s="7" t="s">
        <v>52</v>
      </c>
      <c r="J76" s="7" t="s">
        <v>107</v>
      </c>
      <c r="K76" s="7" t="s">
        <v>446</v>
      </c>
      <c r="L76" s="7" t="s">
        <v>131</v>
      </c>
      <c r="M76" s="7" t="s">
        <v>56</v>
      </c>
      <c r="N76" s="10">
        <v>0.8</v>
      </c>
      <c r="O76" s="10">
        <v>0.8</v>
      </c>
      <c r="P76" s="61">
        <v>0.5</v>
      </c>
      <c r="Q76" s="62"/>
      <c r="R76" s="62"/>
      <c r="S76" s="62"/>
      <c r="T76" s="62"/>
      <c r="U76" s="63"/>
      <c r="V76" s="61">
        <v>0.75</v>
      </c>
      <c r="W76" s="62"/>
      <c r="X76" s="62"/>
      <c r="Y76" s="62"/>
      <c r="Z76" s="62"/>
      <c r="AA76" s="63"/>
      <c r="AB76" s="8" t="s">
        <v>447</v>
      </c>
      <c r="AC76" s="14">
        <f>0.9375*100</f>
        <v>93.75</v>
      </c>
      <c r="AD76" s="10" t="s">
        <v>448</v>
      </c>
      <c r="AE76" s="7" t="s">
        <v>449</v>
      </c>
      <c r="AF76" s="7" t="s">
        <v>422</v>
      </c>
      <c r="AG76" s="6" t="s">
        <v>450</v>
      </c>
      <c r="AH76" s="12"/>
      <c r="AI76" s="12"/>
      <c r="AJ76" s="12"/>
      <c r="AK76" s="12"/>
      <c r="AL76" s="11"/>
      <c r="AM76" s="11"/>
      <c r="AN76" s="11"/>
      <c r="AO76" s="11"/>
      <c r="AP76" s="12"/>
      <c r="AQ76" s="11"/>
      <c r="AR76" s="12"/>
      <c r="AS76" s="12"/>
      <c r="AT76" s="12"/>
      <c r="AU76" s="12"/>
      <c r="AV76" s="12"/>
      <c r="AW76" s="11"/>
      <c r="AX76" s="12"/>
      <c r="AY76" s="12"/>
      <c r="AZ76" s="12"/>
    </row>
    <row r="77" spans="1:52" ht="69.599999999999994" customHeight="1">
      <c r="A77" s="80"/>
      <c r="B77" s="54" t="s">
        <v>451</v>
      </c>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6"/>
      <c r="AC77" s="44">
        <f>+AC76</f>
        <v>93.75</v>
      </c>
      <c r="AD77" s="10"/>
      <c r="AE77" s="7"/>
      <c r="AF77" s="7"/>
      <c r="AG77" s="6"/>
      <c r="AH77" s="12"/>
      <c r="AI77" s="12"/>
      <c r="AJ77" s="12"/>
      <c r="AK77" s="12"/>
      <c r="AL77" s="11"/>
      <c r="AM77" s="11"/>
      <c r="AN77" s="11"/>
      <c r="AO77" s="11"/>
      <c r="AP77" s="12"/>
      <c r="AQ77" s="11"/>
      <c r="AR77" s="12"/>
      <c r="AS77" s="12"/>
      <c r="AT77" s="12"/>
      <c r="AU77" s="12"/>
      <c r="AV77" s="12"/>
      <c r="AW77" s="11"/>
      <c r="AX77" s="12"/>
      <c r="AY77" s="12"/>
      <c r="AZ77" s="12"/>
    </row>
    <row r="78" spans="1:52" ht="132.6" customHeight="1">
      <c r="A78" s="80"/>
      <c r="B78" s="6" t="s">
        <v>45</v>
      </c>
      <c r="C78" s="6" t="s">
        <v>46</v>
      </c>
      <c r="D78" s="58" t="s">
        <v>452</v>
      </c>
      <c r="E78" s="58" t="s">
        <v>453</v>
      </c>
      <c r="F78" s="7" t="s">
        <v>454</v>
      </c>
      <c r="G78" s="7" t="s">
        <v>455</v>
      </c>
      <c r="H78" s="7" t="s">
        <v>456</v>
      </c>
      <c r="I78" s="7" t="s">
        <v>114</v>
      </c>
      <c r="J78" s="7" t="s">
        <v>107</v>
      </c>
      <c r="K78" s="7" t="s">
        <v>457</v>
      </c>
      <c r="L78" s="7" t="s">
        <v>131</v>
      </c>
      <c r="M78" s="7" t="s">
        <v>56</v>
      </c>
      <c r="N78" s="17">
        <v>2</v>
      </c>
      <c r="O78" s="17">
        <v>2</v>
      </c>
      <c r="P78" s="64">
        <v>1</v>
      </c>
      <c r="Q78" s="65"/>
      <c r="R78" s="65"/>
      <c r="S78" s="65"/>
      <c r="T78" s="65"/>
      <c r="U78" s="66"/>
      <c r="V78" s="64">
        <v>1</v>
      </c>
      <c r="W78" s="65"/>
      <c r="X78" s="65"/>
      <c r="Y78" s="65"/>
      <c r="Z78" s="65"/>
      <c r="AA78" s="66"/>
      <c r="AB78" s="8" t="s">
        <v>458</v>
      </c>
      <c r="AC78" s="19">
        <v>100</v>
      </c>
      <c r="AD78" s="10" t="s">
        <v>459</v>
      </c>
      <c r="AE78" s="7" t="s">
        <v>460</v>
      </c>
      <c r="AF78" s="7" t="s">
        <v>422</v>
      </c>
      <c r="AG78" s="6" t="s">
        <v>461</v>
      </c>
      <c r="AH78" s="12"/>
      <c r="AI78" s="12"/>
      <c r="AJ78" s="12"/>
      <c r="AK78" s="12"/>
      <c r="AL78" s="12"/>
      <c r="AM78" s="12"/>
      <c r="AN78" s="12"/>
      <c r="AO78" s="12"/>
      <c r="AP78" s="12"/>
      <c r="AQ78" s="12"/>
      <c r="AR78" s="12"/>
      <c r="AS78" s="12"/>
      <c r="AT78" s="12"/>
      <c r="AU78" s="12"/>
      <c r="AV78" s="12"/>
      <c r="AW78" s="12"/>
      <c r="AX78" s="11"/>
      <c r="AY78" s="11"/>
      <c r="AZ78" s="12"/>
    </row>
    <row r="79" spans="1:52" ht="106.8" customHeight="1">
      <c r="A79" s="80"/>
      <c r="B79" s="6" t="s">
        <v>45</v>
      </c>
      <c r="C79" s="6" t="s">
        <v>46</v>
      </c>
      <c r="D79" s="59"/>
      <c r="E79" s="59"/>
      <c r="F79" s="7" t="s">
        <v>462</v>
      </c>
      <c r="G79" s="7" t="s">
        <v>463</v>
      </c>
      <c r="H79" s="7" t="s">
        <v>464</v>
      </c>
      <c r="I79" s="7" t="s">
        <v>114</v>
      </c>
      <c r="J79" s="7" t="s">
        <v>107</v>
      </c>
      <c r="K79" s="7" t="s">
        <v>457</v>
      </c>
      <c r="L79" s="7" t="s">
        <v>131</v>
      </c>
      <c r="M79" s="7" t="s">
        <v>56</v>
      </c>
      <c r="N79" s="17">
        <v>2</v>
      </c>
      <c r="O79" s="17">
        <v>2</v>
      </c>
      <c r="P79" s="64">
        <v>1</v>
      </c>
      <c r="Q79" s="65"/>
      <c r="R79" s="65"/>
      <c r="S79" s="65"/>
      <c r="T79" s="65"/>
      <c r="U79" s="66"/>
      <c r="V79" s="64">
        <v>1</v>
      </c>
      <c r="W79" s="65"/>
      <c r="X79" s="65"/>
      <c r="Y79" s="65"/>
      <c r="Z79" s="65"/>
      <c r="AA79" s="66"/>
      <c r="AB79" s="8" t="s">
        <v>465</v>
      </c>
      <c r="AC79" s="19">
        <v>100</v>
      </c>
      <c r="AD79" s="10" t="s">
        <v>459</v>
      </c>
      <c r="AE79" s="7" t="s">
        <v>460</v>
      </c>
      <c r="AF79" s="7" t="s">
        <v>422</v>
      </c>
      <c r="AG79" s="6" t="s">
        <v>461</v>
      </c>
      <c r="AH79" s="12"/>
      <c r="AI79" s="12"/>
      <c r="AJ79" s="12"/>
      <c r="AK79" s="12"/>
      <c r="AL79" s="12"/>
      <c r="AM79" s="12"/>
      <c r="AN79" s="12"/>
      <c r="AO79" s="12"/>
      <c r="AP79" s="12"/>
      <c r="AQ79" s="12"/>
      <c r="AR79" s="12"/>
      <c r="AS79" s="12"/>
      <c r="AT79" s="12"/>
      <c r="AU79" s="12"/>
      <c r="AV79" s="12"/>
      <c r="AW79" s="12"/>
      <c r="AX79" s="11"/>
      <c r="AY79" s="11"/>
      <c r="AZ79" s="12"/>
    </row>
    <row r="80" spans="1:52" ht="114" customHeight="1">
      <c r="A80" s="80"/>
      <c r="B80" s="6" t="s">
        <v>45</v>
      </c>
      <c r="C80" s="6" t="s">
        <v>46</v>
      </c>
      <c r="D80" s="59"/>
      <c r="E80" s="59"/>
      <c r="F80" s="7" t="s">
        <v>466</v>
      </c>
      <c r="G80" s="7" t="s">
        <v>467</v>
      </c>
      <c r="H80" s="7" t="s">
        <v>468</v>
      </c>
      <c r="I80" s="7" t="s">
        <v>114</v>
      </c>
      <c r="J80" s="7" t="s">
        <v>107</v>
      </c>
      <c r="K80" s="7" t="s">
        <v>457</v>
      </c>
      <c r="L80" s="7" t="s">
        <v>131</v>
      </c>
      <c r="M80" s="7" t="s">
        <v>56</v>
      </c>
      <c r="N80" s="17">
        <v>2</v>
      </c>
      <c r="O80" s="17">
        <v>2</v>
      </c>
      <c r="P80" s="64">
        <v>2</v>
      </c>
      <c r="Q80" s="65"/>
      <c r="R80" s="65"/>
      <c r="S80" s="65"/>
      <c r="T80" s="65"/>
      <c r="U80" s="66"/>
      <c r="V80" s="64">
        <v>1</v>
      </c>
      <c r="W80" s="65"/>
      <c r="X80" s="65"/>
      <c r="Y80" s="65"/>
      <c r="Z80" s="65"/>
      <c r="AA80" s="66"/>
      <c r="AB80" s="8" t="s">
        <v>469</v>
      </c>
      <c r="AC80" s="19">
        <v>100</v>
      </c>
      <c r="AD80" s="10" t="s">
        <v>459</v>
      </c>
      <c r="AE80" s="7" t="s">
        <v>460</v>
      </c>
      <c r="AF80" s="7" t="s">
        <v>422</v>
      </c>
      <c r="AG80" s="6" t="s">
        <v>461</v>
      </c>
      <c r="AH80" s="12"/>
      <c r="AI80" s="12"/>
      <c r="AJ80" s="12"/>
      <c r="AK80" s="12"/>
      <c r="AL80" s="12"/>
      <c r="AM80" s="12"/>
      <c r="AN80" s="12"/>
      <c r="AO80" s="12"/>
      <c r="AP80" s="12"/>
      <c r="AQ80" s="12"/>
      <c r="AR80" s="12"/>
      <c r="AS80" s="12"/>
      <c r="AT80" s="12"/>
      <c r="AU80" s="12"/>
      <c r="AV80" s="12"/>
      <c r="AW80" s="12"/>
      <c r="AX80" s="11"/>
      <c r="AY80" s="11"/>
      <c r="AZ80" s="12"/>
    </row>
    <row r="81" spans="1:52" ht="111" customHeight="1">
      <c r="A81" s="80"/>
      <c r="B81" s="6" t="s">
        <v>45</v>
      </c>
      <c r="C81" s="6" t="s">
        <v>46</v>
      </c>
      <c r="D81" s="59"/>
      <c r="E81" s="59"/>
      <c r="F81" s="7" t="s">
        <v>470</v>
      </c>
      <c r="G81" s="7" t="s">
        <v>471</v>
      </c>
      <c r="H81" s="7" t="s">
        <v>472</v>
      </c>
      <c r="I81" s="7" t="s">
        <v>114</v>
      </c>
      <c r="J81" s="7" t="s">
        <v>107</v>
      </c>
      <c r="K81" s="7" t="s">
        <v>457</v>
      </c>
      <c r="L81" s="7" t="s">
        <v>131</v>
      </c>
      <c r="M81" s="7" t="s">
        <v>56</v>
      </c>
      <c r="N81" s="17">
        <v>2</v>
      </c>
      <c r="O81" s="17">
        <v>2</v>
      </c>
      <c r="P81" s="64">
        <v>1</v>
      </c>
      <c r="Q81" s="65"/>
      <c r="R81" s="65"/>
      <c r="S81" s="65"/>
      <c r="T81" s="65"/>
      <c r="U81" s="66"/>
      <c r="V81" s="64">
        <v>1</v>
      </c>
      <c r="W81" s="65"/>
      <c r="X81" s="65"/>
      <c r="Y81" s="65"/>
      <c r="Z81" s="65"/>
      <c r="AA81" s="66"/>
      <c r="AB81" s="8" t="s">
        <v>473</v>
      </c>
      <c r="AC81" s="19">
        <v>100</v>
      </c>
      <c r="AD81" s="10" t="s">
        <v>459</v>
      </c>
      <c r="AE81" s="7" t="s">
        <v>460</v>
      </c>
      <c r="AF81" s="7" t="s">
        <v>422</v>
      </c>
      <c r="AG81" s="6" t="s">
        <v>461</v>
      </c>
      <c r="AH81" s="12"/>
      <c r="AI81" s="12"/>
      <c r="AJ81" s="12"/>
      <c r="AK81" s="12"/>
      <c r="AL81" s="12"/>
      <c r="AM81" s="12"/>
      <c r="AN81" s="12"/>
      <c r="AO81" s="12"/>
      <c r="AP81" s="12"/>
      <c r="AQ81" s="12"/>
      <c r="AR81" s="12"/>
      <c r="AS81" s="12"/>
      <c r="AT81" s="12"/>
      <c r="AU81" s="12"/>
      <c r="AV81" s="12"/>
      <c r="AW81" s="12"/>
      <c r="AX81" s="11"/>
      <c r="AY81" s="11"/>
      <c r="AZ81" s="12"/>
    </row>
    <row r="82" spans="1:52" ht="106.2" customHeight="1">
      <c r="A82" s="80"/>
      <c r="B82" s="6" t="s">
        <v>45</v>
      </c>
      <c r="C82" s="6" t="s">
        <v>46</v>
      </c>
      <c r="D82" s="60"/>
      <c r="E82" s="60"/>
      <c r="F82" s="7" t="s">
        <v>474</v>
      </c>
      <c r="G82" s="7" t="s">
        <v>475</v>
      </c>
      <c r="H82" s="7" t="s">
        <v>445</v>
      </c>
      <c r="I82" s="7" t="s">
        <v>52</v>
      </c>
      <c r="J82" s="7" t="s">
        <v>84</v>
      </c>
      <c r="K82" s="7" t="s">
        <v>476</v>
      </c>
      <c r="L82" s="7" t="s">
        <v>131</v>
      </c>
      <c r="M82" s="7" t="s">
        <v>56</v>
      </c>
      <c r="N82" s="8">
        <v>1</v>
      </c>
      <c r="O82" s="8">
        <v>1</v>
      </c>
      <c r="P82" s="61">
        <v>0.7</v>
      </c>
      <c r="Q82" s="62"/>
      <c r="R82" s="62"/>
      <c r="S82" s="62"/>
      <c r="T82" s="62"/>
      <c r="U82" s="63"/>
      <c r="V82" s="61">
        <v>0.8</v>
      </c>
      <c r="W82" s="72"/>
      <c r="X82" s="72"/>
      <c r="Y82" s="72"/>
      <c r="Z82" s="72"/>
      <c r="AA82" s="73"/>
      <c r="AB82" s="8" t="s">
        <v>477</v>
      </c>
      <c r="AC82" s="14">
        <v>80</v>
      </c>
      <c r="AD82" s="10" t="s">
        <v>478</v>
      </c>
      <c r="AE82" s="7" t="s">
        <v>395</v>
      </c>
      <c r="AF82" s="7" t="s">
        <v>479</v>
      </c>
      <c r="AG82" s="6" t="s">
        <v>480</v>
      </c>
      <c r="AH82" s="12"/>
      <c r="AI82" s="11"/>
      <c r="AJ82" s="11"/>
      <c r="AK82" s="11"/>
      <c r="AL82" s="12"/>
      <c r="AM82" s="12"/>
      <c r="AN82" s="12"/>
      <c r="AO82" s="12"/>
      <c r="AP82" s="12"/>
      <c r="AQ82" s="12"/>
      <c r="AR82" s="12"/>
      <c r="AS82" s="12"/>
      <c r="AT82" s="12"/>
      <c r="AU82" s="12"/>
      <c r="AV82" s="12"/>
      <c r="AW82" s="12"/>
      <c r="AX82" s="12"/>
      <c r="AY82" s="12"/>
      <c r="AZ82" s="12"/>
    </row>
    <row r="83" spans="1:52" ht="76.2" customHeight="1">
      <c r="A83" s="80"/>
      <c r="B83" s="54" t="s">
        <v>481</v>
      </c>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6"/>
      <c r="AC83" s="44">
        <f>AVERAGE(AC78:AC82)</f>
        <v>96</v>
      </c>
      <c r="AD83" s="10"/>
      <c r="AE83" s="7"/>
      <c r="AF83" s="7"/>
      <c r="AG83" s="6"/>
      <c r="AH83" s="12"/>
      <c r="AI83" s="11"/>
      <c r="AJ83" s="11"/>
      <c r="AK83" s="11"/>
      <c r="AL83" s="12"/>
      <c r="AM83" s="12"/>
      <c r="AN83" s="12"/>
      <c r="AO83" s="12"/>
      <c r="AP83" s="12"/>
      <c r="AQ83" s="12"/>
      <c r="AR83" s="12"/>
      <c r="AS83" s="12"/>
      <c r="AT83" s="12"/>
      <c r="AU83" s="12"/>
      <c r="AV83" s="12"/>
      <c r="AW83" s="12"/>
      <c r="AX83" s="12"/>
      <c r="AY83" s="12"/>
      <c r="AZ83" s="12"/>
    </row>
    <row r="84" spans="1:52" ht="307.8" customHeight="1">
      <c r="A84" s="80"/>
      <c r="B84" s="6" t="s">
        <v>482</v>
      </c>
      <c r="C84" s="6" t="s">
        <v>483</v>
      </c>
      <c r="D84" s="58" t="s">
        <v>484</v>
      </c>
      <c r="E84" s="58" t="s">
        <v>485</v>
      </c>
      <c r="F84" s="7" t="s">
        <v>486</v>
      </c>
      <c r="G84" s="7" t="s">
        <v>487</v>
      </c>
      <c r="H84" s="7" t="s">
        <v>445</v>
      </c>
      <c r="I84" s="7" t="s">
        <v>52</v>
      </c>
      <c r="J84" s="7" t="s">
        <v>84</v>
      </c>
      <c r="K84" s="7" t="s">
        <v>488</v>
      </c>
      <c r="L84" s="7" t="s">
        <v>131</v>
      </c>
      <c r="M84" s="7" t="s">
        <v>56</v>
      </c>
      <c r="N84" s="8">
        <v>1</v>
      </c>
      <c r="O84" s="8">
        <v>1</v>
      </c>
      <c r="P84" s="61">
        <v>0</v>
      </c>
      <c r="Q84" s="62"/>
      <c r="R84" s="62"/>
      <c r="S84" s="62"/>
      <c r="T84" s="62"/>
      <c r="U84" s="63"/>
      <c r="V84" s="61">
        <v>0</v>
      </c>
      <c r="W84" s="62"/>
      <c r="X84" s="62"/>
      <c r="Y84" s="62"/>
      <c r="Z84" s="62"/>
      <c r="AA84" s="63"/>
      <c r="AB84" s="16" t="s">
        <v>489</v>
      </c>
      <c r="AC84" s="14">
        <v>71</v>
      </c>
      <c r="AD84" s="10" t="s">
        <v>490</v>
      </c>
      <c r="AE84" s="7" t="s">
        <v>491</v>
      </c>
      <c r="AF84" s="7" t="s">
        <v>361</v>
      </c>
      <c r="AG84" s="6" t="s">
        <v>492</v>
      </c>
      <c r="AH84" s="12"/>
      <c r="AI84" s="12"/>
      <c r="AJ84" s="12"/>
      <c r="AK84" s="12"/>
      <c r="AL84" s="12"/>
      <c r="AM84" s="12"/>
      <c r="AN84" s="12"/>
      <c r="AO84" s="12"/>
      <c r="AP84" s="12"/>
      <c r="AQ84" s="12"/>
      <c r="AR84" s="12"/>
      <c r="AS84" s="12"/>
      <c r="AT84" s="12"/>
      <c r="AU84" s="12"/>
      <c r="AV84" s="12"/>
      <c r="AW84" s="12"/>
      <c r="AX84" s="12"/>
      <c r="AY84" s="12"/>
      <c r="AZ84" s="11"/>
    </row>
    <row r="85" spans="1:52" ht="73.8" customHeight="1">
      <c r="A85" s="80"/>
      <c r="B85" s="6" t="s">
        <v>482</v>
      </c>
      <c r="C85" s="6" t="s">
        <v>483</v>
      </c>
      <c r="D85" s="59"/>
      <c r="E85" s="59"/>
      <c r="F85" s="7" t="s">
        <v>493</v>
      </c>
      <c r="G85" s="7" t="s">
        <v>494</v>
      </c>
      <c r="H85" s="7" t="s">
        <v>495</v>
      </c>
      <c r="I85" s="7" t="s">
        <v>114</v>
      </c>
      <c r="J85" s="7" t="s">
        <v>84</v>
      </c>
      <c r="K85" s="7" t="s">
        <v>496</v>
      </c>
      <c r="L85" s="7" t="s">
        <v>131</v>
      </c>
      <c r="M85" s="7" t="s">
        <v>56</v>
      </c>
      <c r="N85" s="16" t="s">
        <v>86</v>
      </c>
      <c r="O85" s="16">
        <v>2</v>
      </c>
      <c r="P85" s="64">
        <v>1</v>
      </c>
      <c r="Q85" s="65"/>
      <c r="R85" s="65"/>
      <c r="S85" s="65"/>
      <c r="T85" s="65"/>
      <c r="U85" s="66"/>
      <c r="V85" s="64">
        <v>0</v>
      </c>
      <c r="W85" s="65"/>
      <c r="X85" s="65"/>
      <c r="Y85" s="65"/>
      <c r="Z85" s="65"/>
      <c r="AA85" s="66"/>
      <c r="AB85" s="16" t="s">
        <v>497</v>
      </c>
      <c r="AC85" s="14">
        <v>50</v>
      </c>
      <c r="AD85" s="7" t="s">
        <v>498</v>
      </c>
      <c r="AE85" s="7" t="s">
        <v>491</v>
      </c>
      <c r="AF85" s="7" t="s">
        <v>361</v>
      </c>
      <c r="AG85" s="6" t="s">
        <v>492</v>
      </c>
      <c r="AH85" s="12"/>
      <c r="AI85" s="12"/>
      <c r="AJ85" s="12"/>
      <c r="AK85" s="12"/>
      <c r="AL85" s="12"/>
      <c r="AM85" s="12"/>
      <c r="AN85" s="12"/>
      <c r="AO85" s="12"/>
      <c r="AP85" s="12"/>
      <c r="AQ85" s="12"/>
      <c r="AR85" s="12"/>
      <c r="AS85" s="12"/>
      <c r="AT85" s="12"/>
      <c r="AU85" s="12"/>
      <c r="AV85" s="12"/>
      <c r="AW85" s="12"/>
      <c r="AX85" s="12"/>
      <c r="AY85" s="12"/>
      <c r="AZ85" s="11"/>
    </row>
    <row r="86" spans="1:52" ht="72" customHeight="1">
      <c r="A86" s="80"/>
      <c r="B86" s="6" t="s">
        <v>482</v>
      </c>
      <c r="C86" s="6" t="s">
        <v>483</v>
      </c>
      <c r="D86" s="59"/>
      <c r="E86" s="59"/>
      <c r="F86" s="7" t="s">
        <v>499</v>
      </c>
      <c r="G86" s="7" t="s">
        <v>500</v>
      </c>
      <c r="H86" s="7" t="s">
        <v>501</v>
      </c>
      <c r="I86" s="7" t="s">
        <v>114</v>
      </c>
      <c r="J86" s="7" t="s">
        <v>502</v>
      </c>
      <c r="K86" s="7" t="s">
        <v>503</v>
      </c>
      <c r="L86" s="7" t="s">
        <v>131</v>
      </c>
      <c r="M86" s="7" t="s">
        <v>56</v>
      </c>
      <c r="N86" s="16">
        <v>3</v>
      </c>
      <c r="O86" s="16">
        <v>3</v>
      </c>
      <c r="P86" s="71">
        <v>1</v>
      </c>
      <c r="Q86" s="71"/>
      <c r="R86" s="71"/>
      <c r="S86" s="71"/>
      <c r="T86" s="71">
        <v>1</v>
      </c>
      <c r="U86" s="71"/>
      <c r="V86" s="71"/>
      <c r="W86" s="71"/>
      <c r="X86" s="71">
        <v>1</v>
      </c>
      <c r="Y86" s="71"/>
      <c r="Z86" s="71"/>
      <c r="AA86" s="71"/>
      <c r="AB86" s="16" t="s">
        <v>504</v>
      </c>
      <c r="AC86" s="14">
        <v>100</v>
      </c>
      <c r="AD86" s="7" t="s">
        <v>505</v>
      </c>
      <c r="AE86" s="7" t="s">
        <v>491</v>
      </c>
      <c r="AF86" s="7" t="s">
        <v>506</v>
      </c>
      <c r="AG86" s="6" t="s">
        <v>507</v>
      </c>
      <c r="AH86" s="11"/>
      <c r="AI86" s="12"/>
      <c r="AJ86" s="12"/>
      <c r="AK86" s="12"/>
      <c r="AL86" s="12"/>
      <c r="AM86" s="11"/>
      <c r="AN86" s="11"/>
      <c r="AO86" s="11"/>
      <c r="AP86" s="11"/>
      <c r="AQ86" s="11"/>
      <c r="AR86" s="12"/>
      <c r="AS86" s="12"/>
      <c r="AT86" s="12"/>
      <c r="AU86" s="12"/>
      <c r="AV86" s="12"/>
      <c r="AW86" s="12"/>
      <c r="AX86" s="12"/>
      <c r="AY86" s="11"/>
      <c r="AZ86" s="11"/>
    </row>
    <row r="87" spans="1:52" ht="108" customHeight="1">
      <c r="A87" s="80"/>
      <c r="B87" s="6" t="s">
        <v>482</v>
      </c>
      <c r="C87" s="6" t="s">
        <v>483</v>
      </c>
      <c r="D87" s="59"/>
      <c r="E87" s="59"/>
      <c r="F87" s="7" t="s">
        <v>508</v>
      </c>
      <c r="G87" s="7" t="s">
        <v>509</v>
      </c>
      <c r="H87" s="7" t="s">
        <v>510</v>
      </c>
      <c r="I87" s="7" t="s">
        <v>114</v>
      </c>
      <c r="J87" s="7" t="s">
        <v>107</v>
      </c>
      <c r="K87" s="7" t="s">
        <v>511</v>
      </c>
      <c r="L87" s="7" t="s">
        <v>381</v>
      </c>
      <c r="M87" s="7" t="s">
        <v>56</v>
      </c>
      <c r="N87" s="16">
        <v>2</v>
      </c>
      <c r="O87" s="16">
        <v>2</v>
      </c>
      <c r="P87" s="64">
        <v>1</v>
      </c>
      <c r="Q87" s="65"/>
      <c r="R87" s="65"/>
      <c r="S87" s="65"/>
      <c r="T87" s="65"/>
      <c r="U87" s="66"/>
      <c r="V87" s="64">
        <v>1</v>
      </c>
      <c r="W87" s="65"/>
      <c r="X87" s="65"/>
      <c r="Y87" s="65"/>
      <c r="Z87" s="65"/>
      <c r="AA87" s="66"/>
      <c r="AB87" s="16" t="s">
        <v>512</v>
      </c>
      <c r="AC87" s="14">
        <v>100</v>
      </c>
      <c r="AD87" s="7" t="s">
        <v>513</v>
      </c>
      <c r="AE87" s="7" t="s">
        <v>491</v>
      </c>
      <c r="AF87" s="7" t="s">
        <v>361</v>
      </c>
      <c r="AG87" s="6" t="s">
        <v>514</v>
      </c>
      <c r="AH87" s="12"/>
      <c r="AI87" s="12"/>
      <c r="AJ87" s="12"/>
      <c r="AK87" s="12"/>
      <c r="AL87" s="12"/>
      <c r="AM87" s="12"/>
      <c r="AN87" s="12"/>
      <c r="AO87" s="12"/>
      <c r="AP87" s="12"/>
      <c r="AQ87" s="12"/>
      <c r="AR87" s="12"/>
      <c r="AS87" s="12"/>
      <c r="AT87" s="12"/>
      <c r="AU87" s="12"/>
      <c r="AV87" s="12"/>
      <c r="AW87" s="12"/>
      <c r="AX87" s="12"/>
      <c r="AY87" s="11"/>
      <c r="AZ87" s="11"/>
    </row>
    <row r="88" spans="1:52" ht="103.8" customHeight="1">
      <c r="A88" s="80"/>
      <c r="B88" s="6" t="s">
        <v>482</v>
      </c>
      <c r="C88" s="6" t="s">
        <v>483</v>
      </c>
      <c r="D88" s="60"/>
      <c r="E88" s="60"/>
      <c r="F88" s="7" t="s">
        <v>515</v>
      </c>
      <c r="G88" s="7" t="s">
        <v>516</v>
      </c>
      <c r="H88" s="7" t="s">
        <v>517</v>
      </c>
      <c r="I88" s="7" t="s">
        <v>52</v>
      </c>
      <c r="J88" s="7" t="s">
        <v>84</v>
      </c>
      <c r="K88" s="7" t="s">
        <v>518</v>
      </c>
      <c r="L88" s="7" t="s">
        <v>381</v>
      </c>
      <c r="M88" s="7" t="s">
        <v>56</v>
      </c>
      <c r="N88" s="51">
        <v>0.69299999999999995</v>
      </c>
      <c r="O88" s="8">
        <v>0.7</v>
      </c>
      <c r="P88" s="68">
        <v>0.747</v>
      </c>
      <c r="Q88" s="69"/>
      <c r="R88" s="69"/>
      <c r="S88" s="69"/>
      <c r="T88" s="69"/>
      <c r="U88" s="69"/>
      <c r="V88" s="69"/>
      <c r="W88" s="69"/>
      <c r="X88" s="69"/>
      <c r="Y88" s="69"/>
      <c r="Z88" s="69"/>
      <c r="AA88" s="70"/>
      <c r="AB88" s="16" t="s">
        <v>519</v>
      </c>
      <c r="AC88" s="14">
        <v>100</v>
      </c>
      <c r="AD88" s="10" t="s">
        <v>520</v>
      </c>
      <c r="AE88" s="7" t="s">
        <v>491</v>
      </c>
      <c r="AF88" s="7" t="s">
        <v>361</v>
      </c>
      <c r="AG88" s="6" t="s">
        <v>492</v>
      </c>
      <c r="AH88" s="12"/>
      <c r="AI88" s="12"/>
      <c r="AJ88" s="12"/>
      <c r="AK88" s="12"/>
      <c r="AL88" s="12"/>
      <c r="AM88" s="12"/>
      <c r="AN88" s="12"/>
      <c r="AO88" s="12"/>
      <c r="AP88" s="12"/>
      <c r="AQ88" s="12"/>
      <c r="AR88" s="12"/>
      <c r="AS88" s="12"/>
      <c r="AT88" s="12"/>
      <c r="AU88" s="12"/>
      <c r="AV88" s="12"/>
      <c r="AW88" s="12"/>
      <c r="AX88" s="12"/>
      <c r="AY88" s="11"/>
      <c r="AZ88" s="11"/>
    </row>
    <row r="89" spans="1:52" ht="82.2" customHeight="1">
      <c r="A89" s="80"/>
      <c r="B89" s="54" t="s">
        <v>521</v>
      </c>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6"/>
      <c r="AC89" s="44">
        <f>AVERAGE(AC84:AC88)</f>
        <v>84.2</v>
      </c>
      <c r="AD89" s="10"/>
      <c r="AE89" s="7"/>
      <c r="AF89" s="7"/>
      <c r="AG89" s="6"/>
      <c r="AH89" s="12"/>
      <c r="AI89" s="12"/>
      <c r="AJ89" s="12"/>
      <c r="AK89" s="12"/>
      <c r="AL89" s="12"/>
      <c r="AM89" s="12"/>
      <c r="AN89" s="12"/>
      <c r="AO89" s="12"/>
      <c r="AP89" s="12"/>
      <c r="AQ89" s="12"/>
      <c r="AR89" s="12"/>
      <c r="AS89" s="12"/>
      <c r="AT89" s="12"/>
      <c r="AU89" s="12"/>
      <c r="AV89" s="12"/>
      <c r="AW89" s="12"/>
      <c r="AX89" s="12"/>
      <c r="AY89" s="11"/>
      <c r="AZ89" s="11"/>
    </row>
    <row r="90" spans="1:52" ht="220.8" customHeight="1">
      <c r="A90" s="80"/>
      <c r="B90" s="6" t="s">
        <v>522</v>
      </c>
      <c r="C90" s="6" t="s">
        <v>46</v>
      </c>
      <c r="D90" s="67" t="s">
        <v>523</v>
      </c>
      <c r="E90" s="67" t="s">
        <v>524</v>
      </c>
      <c r="F90" s="7" t="s">
        <v>525</v>
      </c>
      <c r="G90" s="7" t="s">
        <v>526</v>
      </c>
      <c r="H90" s="7" t="s">
        <v>527</v>
      </c>
      <c r="I90" s="7" t="s">
        <v>114</v>
      </c>
      <c r="J90" s="7" t="s">
        <v>107</v>
      </c>
      <c r="K90" s="7" t="s">
        <v>528</v>
      </c>
      <c r="L90" s="7" t="s">
        <v>131</v>
      </c>
      <c r="M90" s="7" t="s">
        <v>56</v>
      </c>
      <c r="N90" s="16">
        <v>2</v>
      </c>
      <c r="O90" s="16">
        <v>2</v>
      </c>
      <c r="P90" s="64">
        <v>1</v>
      </c>
      <c r="Q90" s="65"/>
      <c r="R90" s="65"/>
      <c r="S90" s="65"/>
      <c r="T90" s="65"/>
      <c r="U90" s="66"/>
      <c r="V90" s="64">
        <v>1</v>
      </c>
      <c r="W90" s="65"/>
      <c r="X90" s="65"/>
      <c r="Y90" s="65"/>
      <c r="Z90" s="65"/>
      <c r="AA90" s="66"/>
      <c r="AB90" s="16" t="s">
        <v>529</v>
      </c>
      <c r="AC90" s="14">
        <v>100</v>
      </c>
      <c r="AD90" s="7" t="s">
        <v>530</v>
      </c>
      <c r="AE90" s="7" t="s">
        <v>531</v>
      </c>
      <c r="AF90" s="7" t="s">
        <v>532</v>
      </c>
      <c r="AG90" s="6" t="s">
        <v>533</v>
      </c>
      <c r="AH90" s="12"/>
      <c r="AI90" s="12"/>
      <c r="AJ90" s="12"/>
      <c r="AK90" s="12"/>
      <c r="AL90" s="12"/>
      <c r="AM90" s="12"/>
      <c r="AN90" s="12"/>
      <c r="AO90" s="12"/>
      <c r="AP90" s="12"/>
      <c r="AQ90" s="12"/>
      <c r="AR90" s="12"/>
      <c r="AS90" s="12"/>
      <c r="AT90" s="12"/>
      <c r="AU90" s="11"/>
      <c r="AV90" s="11"/>
      <c r="AW90" s="12"/>
      <c r="AX90" s="12"/>
      <c r="AY90" s="12"/>
      <c r="AZ90" s="12"/>
    </row>
    <row r="91" spans="1:52" ht="90">
      <c r="A91" s="80"/>
      <c r="B91" s="6" t="s">
        <v>522</v>
      </c>
      <c r="C91" s="6" t="s">
        <v>46</v>
      </c>
      <c r="D91" s="67"/>
      <c r="E91" s="67"/>
      <c r="F91" s="7" t="s">
        <v>534</v>
      </c>
      <c r="G91" s="7" t="s">
        <v>535</v>
      </c>
      <c r="H91" s="7" t="s">
        <v>536</v>
      </c>
      <c r="I91" s="7" t="s">
        <v>114</v>
      </c>
      <c r="J91" s="7" t="s">
        <v>107</v>
      </c>
      <c r="K91" s="7" t="s">
        <v>535</v>
      </c>
      <c r="L91" s="7" t="s">
        <v>131</v>
      </c>
      <c r="M91" s="7" t="s">
        <v>56</v>
      </c>
      <c r="N91" s="16">
        <v>2</v>
      </c>
      <c r="O91" s="16">
        <v>2</v>
      </c>
      <c r="P91" s="64">
        <v>1</v>
      </c>
      <c r="Q91" s="65"/>
      <c r="R91" s="65"/>
      <c r="S91" s="65"/>
      <c r="T91" s="65"/>
      <c r="U91" s="66"/>
      <c r="V91" s="64">
        <v>1</v>
      </c>
      <c r="W91" s="65"/>
      <c r="X91" s="65"/>
      <c r="Y91" s="65"/>
      <c r="Z91" s="65"/>
      <c r="AA91" s="66"/>
      <c r="AB91" s="16" t="s">
        <v>537</v>
      </c>
      <c r="AC91" s="14">
        <v>100</v>
      </c>
      <c r="AD91" s="7" t="s">
        <v>538</v>
      </c>
      <c r="AE91" s="7" t="s">
        <v>531</v>
      </c>
      <c r="AF91" s="7" t="s">
        <v>532</v>
      </c>
      <c r="AG91" s="6" t="s">
        <v>539</v>
      </c>
      <c r="AH91" s="12"/>
      <c r="AI91" s="12"/>
      <c r="AJ91" s="12"/>
      <c r="AK91" s="12"/>
      <c r="AL91" s="12"/>
      <c r="AM91" s="12"/>
      <c r="AN91" s="12"/>
      <c r="AO91" s="12"/>
      <c r="AP91" s="12"/>
      <c r="AQ91" s="12"/>
      <c r="AR91" s="12"/>
      <c r="AS91" s="12"/>
      <c r="AT91" s="12"/>
      <c r="AU91" s="11"/>
      <c r="AV91" s="12"/>
      <c r="AW91" s="12"/>
      <c r="AX91" s="12"/>
      <c r="AY91" s="12"/>
      <c r="AZ91" s="12"/>
    </row>
    <row r="92" spans="1:52" ht="205.8" customHeight="1">
      <c r="A92" s="80"/>
      <c r="B92" s="6" t="s">
        <v>522</v>
      </c>
      <c r="C92" s="6" t="s">
        <v>46</v>
      </c>
      <c r="D92" s="67"/>
      <c r="E92" s="67"/>
      <c r="F92" s="7" t="s">
        <v>540</v>
      </c>
      <c r="G92" s="7" t="s">
        <v>541</v>
      </c>
      <c r="H92" s="7" t="s">
        <v>542</v>
      </c>
      <c r="I92" s="7" t="s">
        <v>52</v>
      </c>
      <c r="J92" s="7" t="s">
        <v>543</v>
      </c>
      <c r="K92" s="7" t="s">
        <v>544</v>
      </c>
      <c r="L92" s="7" t="s">
        <v>55</v>
      </c>
      <c r="M92" s="7" t="s">
        <v>56</v>
      </c>
      <c r="N92" s="8">
        <v>1</v>
      </c>
      <c r="O92" s="8">
        <v>1</v>
      </c>
      <c r="P92" s="61">
        <v>1</v>
      </c>
      <c r="Q92" s="62"/>
      <c r="R92" s="62"/>
      <c r="S92" s="62"/>
      <c r="T92" s="62"/>
      <c r="U92" s="63"/>
      <c r="V92" s="61">
        <v>1</v>
      </c>
      <c r="W92" s="62"/>
      <c r="X92" s="62"/>
      <c r="Y92" s="62"/>
      <c r="Z92" s="62"/>
      <c r="AA92" s="63"/>
      <c r="AB92" s="16" t="s">
        <v>545</v>
      </c>
      <c r="AC92" s="14">
        <v>100</v>
      </c>
      <c r="AD92" s="10" t="s">
        <v>546</v>
      </c>
      <c r="AE92" s="7" t="s">
        <v>531</v>
      </c>
      <c r="AF92" s="7" t="s">
        <v>532</v>
      </c>
      <c r="AG92" s="6" t="s">
        <v>539</v>
      </c>
      <c r="AH92" s="12"/>
      <c r="AI92" s="12"/>
      <c r="AJ92" s="12"/>
      <c r="AK92" s="12"/>
      <c r="AL92" s="12"/>
      <c r="AM92" s="11"/>
      <c r="AN92" s="12"/>
      <c r="AO92" s="12"/>
      <c r="AP92" s="12"/>
      <c r="AQ92" s="11"/>
      <c r="AR92" s="12"/>
      <c r="AS92" s="12"/>
      <c r="AT92" s="12"/>
      <c r="AU92" s="12"/>
      <c r="AV92" s="12"/>
      <c r="AW92" s="11"/>
      <c r="AX92" s="12"/>
      <c r="AY92" s="11"/>
      <c r="AZ92" s="12"/>
    </row>
    <row r="93" spans="1:52" ht="180">
      <c r="A93" s="80"/>
      <c r="B93" s="6" t="s">
        <v>522</v>
      </c>
      <c r="C93" s="6" t="s">
        <v>46</v>
      </c>
      <c r="D93" s="67"/>
      <c r="E93" s="67"/>
      <c r="F93" s="7" t="s">
        <v>547</v>
      </c>
      <c r="G93" s="7" t="s">
        <v>548</v>
      </c>
      <c r="H93" s="7" t="s">
        <v>549</v>
      </c>
      <c r="I93" s="7" t="s">
        <v>52</v>
      </c>
      <c r="J93" s="7" t="s">
        <v>107</v>
      </c>
      <c r="K93" s="7" t="s">
        <v>550</v>
      </c>
      <c r="L93" s="7" t="s">
        <v>551</v>
      </c>
      <c r="M93" s="7" t="s">
        <v>56</v>
      </c>
      <c r="N93" s="16" t="s">
        <v>86</v>
      </c>
      <c r="O93" s="8">
        <v>1</v>
      </c>
      <c r="P93" s="61">
        <v>1</v>
      </c>
      <c r="Q93" s="62"/>
      <c r="R93" s="62"/>
      <c r="S93" s="62"/>
      <c r="T93" s="62"/>
      <c r="U93" s="63"/>
      <c r="V93" s="61">
        <v>1</v>
      </c>
      <c r="W93" s="62"/>
      <c r="X93" s="62"/>
      <c r="Y93" s="62"/>
      <c r="Z93" s="62"/>
      <c r="AA93" s="63"/>
      <c r="AB93" s="16" t="s">
        <v>552</v>
      </c>
      <c r="AC93" s="14">
        <v>100</v>
      </c>
      <c r="AD93" s="10" t="s">
        <v>553</v>
      </c>
      <c r="AE93" s="7" t="s">
        <v>531</v>
      </c>
      <c r="AF93" s="7" t="s">
        <v>532</v>
      </c>
      <c r="AG93" s="6" t="s">
        <v>539</v>
      </c>
      <c r="AH93" s="12"/>
      <c r="AI93" s="12"/>
      <c r="AJ93" s="12"/>
      <c r="AK93" s="12"/>
      <c r="AL93" s="12"/>
      <c r="AM93" s="12"/>
      <c r="AN93" s="12"/>
      <c r="AO93" s="12"/>
      <c r="AP93" s="12"/>
      <c r="AQ93" s="12"/>
      <c r="AR93" s="12"/>
      <c r="AS93" s="12"/>
      <c r="AT93" s="11"/>
      <c r="AU93" s="12"/>
      <c r="AV93" s="12"/>
      <c r="AW93" s="12"/>
      <c r="AX93" s="12"/>
      <c r="AY93" s="12"/>
      <c r="AZ93" s="12"/>
    </row>
    <row r="94" spans="1:52" ht="146.4" customHeight="1">
      <c r="A94" s="80"/>
      <c r="B94" s="6" t="s">
        <v>522</v>
      </c>
      <c r="C94" s="6" t="s">
        <v>46</v>
      </c>
      <c r="D94" s="67"/>
      <c r="E94" s="67"/>
      <c r="F94" s="7" t="s">
        <v>554</v>
      </c>
      <c r="G94" s="7" t="s">
        <v>555</v>
      </c>
      <c r="H94" s="7" t="s">
        <v>556</v>
      </c>
      <c r="I94" s="7" t="s">
        <v>52</v>
      </c>
      <c r="J94" s="7" t="s">
        <v>543</v>
      </c>
      <c r="K94" s="7" t="s">
        <v>557</v>
      </c>
      <c r="L94" s="7" t="s">
        <v>131</v>
      </c>
      <c r="M94" s="7" t="s">
        <v>56</v>
      </c>
      <c r="N94" s="8">
        <v>1</v>
      </c>
      <c r="O94" s="8">
        <v>1</v>
      </c>
      <c r="P94" s="61">
        <v>1</v>
      </c>
      <c r="Q94" s="62"/>
      <c r="R94" s="62"/>
      <c r="S94" s="62"/>
      <c r="T94" s="62"/>
      <c r="U94" s="63"/>
      <c r="V94" s="61">
        <v>1</v>
      </c>
      <c r="W94" s="62"/>
      <c r="X94" s="62"/>
      <c r="Y94" s="62"/>
      <c r="Z94" s="62"/>
      <c r="AA94" s="63"/>
      <c r="AB94" s="16" t="s">
        <v>558</v>
      </c>
      <c r="AC94" s="14">
        <v>100</v>
      </c>
      <c r="AD94" s="10" t="s">
        <v>559</v>
      </c>
      <c r="AE94" s="7" t="s">
        <v>531</v>
      </c>
      <c r="AF94" s="7" t="s">
        <v>532</v>
      </c>
      <c r="AG94" s="6" t="s">
        <v>560</v>
      </c>
      <c r="AH94" s="12"/>
      <c r="AI94" s="12"/>
      <c r="AJ94" s="11"/>
      <c r="AK94" s="12"/>
      <c r="AL94" s="12"/>
      <c r="AM94" s="11"/>
      <c r="AN94" s="12"/>
      <c r="AO94" s="12"/>
      <c r="AP94" s="12"/>
      <c r="AQ94" s="12"/>
      <c r="AR94" s="12"/>
      <c r="AS94" s="12"/>
      <c r="AT94" s="12"/>
      <c r="AU94" s="12"/>
      <c r="AV94" s="12"/>
      <c r="AW94" s="11"/>
      <c r="AX94" s="12"/>
      <c r="AY94" s="12"/>
      <c r="AZ94" s="12"/>
    </row>
    <row r="95" spans="1:52" ht="61.2" customHeight="1">
      <c r="A95" s="80"/>
      <c r="B95" s="54" t="s">
        <v>561</v>
      </c>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6"/>
      <c r="AC95" s="44">
        <f>AVERAGE(AC90:AC94)</f>
        <v>100</v>
      </c>
      <c r="AD95" s="10"/>
      <c r="AE95" s="7"/>
      <c r="AF95" s="7"/>
      <c r="AG95" s="6"/>
      <c r="AH95" s="12"/>
      <c r="AI95" s="12"/>
      <c r="AJ95" s="11"/>
      <c r="AK95" s="12"/>
      <c r="AL95" s="12"/>
      <c r="AM95" s="11"/>
      <c r="AN95" s="12"/>
      <c r="AO95" s="12"/>
      <c r="AP95" s="12"/>
      <c r="AQ95" s="12"/>
      <c r="AR95" s="12"/>
      <c r="AS95" s="12"/>
      <c r="AT95" s="12"/>
      <c r="AU95" s="12"/>
      <c r="AV95" s="12"/>
      <c r="AW95" s="11"/>
      <c r="AX95" s="12"/>
      <c r="AY95" s="12"/>
      <c r="AZ95" s="12"/>
    </row>
    <row r="96" spans="1:52" ht="100.8" customHeight="1">
      <c r="A96" s="80"/>
      <c r="B96" s="6" t="s">
        <v>482</v>
      </c>
      <c r="C96" s="6" t="s">
        <v>483</v>
      </c>
      <c r="D96" s="67" t="s">
        <v>562</v>
      </c>
      <c r="E96" s="58" t="s">
        <v>563</v>
      </c>
      <c r="F96" s="58" t="s">
        <v>564</v>
      </c>
      <c r="G96" s="7" t="s">
        <v>565</v>
      </c>
      <c r="H96" s="7" t="s">
        <v>566</v>
      </c>
      <c r="I96" s="7" t="s">
        <v>52</v>
      </c>
      <c r="J96" s="7" t="s">
        <v>53</v>
      </c>
      <c r="K96" s="7" t="s">
        <v>567</v>
      </c>
      <c r="L96" s="7" t="s">
        <v>131</v>
      </c>
      <c r="M96" s="7" t="s">
        <v>56</v>
      </c>
      <c r="N96" s="8">
        <v>1</v>
      </c>
      <c r="O96" s="8">
        <v>1</v>
      </c>
      <c r="P96" s="61">
        <v>0.4</v>
      </c>
      <c r="Q96" s="62"/>
      <c r="R96" s="62"/>
      <c r="S96" s="62"/>
      <c r="T96" s="62"/>
      <c r="U96" s="63"/>
      <c r="V96" s="61">
        <v>1</v>
      </c>
      <c r="W96" s="62"/>
      <c r="X96" s="62"/>
      <c r="Y96" s="62"/>
      <c r="Z96" s="62"/>
      <c r="AA96" s="63"/>
      <c r="AB96" s="16" t="s">
        <v>568</v>
      </c>
      <c r="AC96" s="14">
        <v>100</v>
      </c>
      <c r="AD96" s="10" t="s">
        <v>569</v>
      </c>
      <c r="AE96" s="7" t="s">
        <v>570</v>
      </c>
      <c r="AF96" s="7" t="s">
        <v>361</v>
      </c>
      <c r="AG96" s="6" t="s">
        <v>514</v>
      </c>
      <c r="AH96" s="12"/>
      <c r="AI96" s="12"/>
      <c r="AJ96" s="12"/>
      <c r="AK96" s="12"/>
      <c r="AL96" s="12"/>
      <c r="AM96" s="12"/>
      <c r="AN96" s="12"/>
      <c r="AO96" s="12"/>
      <c r="AP96" s="12"/>
      <c r="AQ96" s="12"/>
      <c r="AR96" s="12"/>
      <c r="AS96" s="12"/>
      <c r="AT96" s="12"/>
      <c r="AU96" s="12"/>
      <c r="AV96" s="12"/>
      <c r="AW96" s="12"/>
      <c r="AX96" s="12"/>
      <c r="AY96" s="11"/>
      <c r="AZ96" s="12"/>
    </row>
    <row r="97" spans="1:52" ht="64.2" customHeight="1">
      <c r="A97" s="80"/>
      <c r="B97" s="6" t="s">
        <v>482</v>
      </c>
      <c r="C97" s="6" t="s">
        <v>483</v>
      </c>
      <c r="D97" s="67"/>
      <c r="E97" s="59"/>
      <c r="F97" s="59"/>
      <c r="G97" s="7" t="s">
        <v>571</v>
      </c>
      <c r="H97" s="7" t="s">
        <v>572</v>
      </c>
      <c r="I97" s="7" t="s">
        <v>114</v>
      </c>
      <c r="J97" s="7" t="s">
        <v>84</v>
      </c>
      <c r="K97" s="7" t="s">
        <v>301</v>
      </c>
      <c r="L97" s="7" t="s">
        <v>131</v>
      </c>
      <c r="M97" s="7" t="s">
        <v>56</v>
      </c>
      <c r="N97" s="17">
        <v>1</v>
      </c>
      <c r="O97" s="17">
        <v>1</v>
      </c>
      <c r="P97" s="64">
        <v>1</v>
      </c>
      <c r="Q97" s="65"/>
      <c r="R97" s="65"/>
      <c r="S97" s="65"/>
      <c r="T97" s="65"/>
      <c r="U97" s="65"/>
      <c r="V97" s="65"/>
      <c r="W97" s="65"/>
      <c r="X97" s="65"/>
      <c r="Y97" s="65"/>
      <c r="Z97" s="65"/>
      <c r="AA97" s="66"/>
      <c r="AB97" s="16" t="s">
        <v>573</v>
      </c>
      <c r="AC97" s="14">
        <v>100</v>
      </c>
      <c r="AD97" s="10" t="s">
        <v>574</v>
      </c>
      <c r="AE97" s="7" t="s">
        <v>570</v>
      </c>
      <c r="AF97" s="7" t="s">
        <v>361</v>
      </c>
      <c r="AG97" s="6" t="s">
        <v>514</v>
      </c>
      <c r="AH97" s="12"/>
      <c r="AI97" s="12"/>
      <c r="AJ97" s="12"/>
      <c r="AK97" s="12"/>
      <c r="AL97" s="12"/>
      <c r="AM97" s="12"/>
      <c r="AN97" s="12"/>
      <c r="AO97" s="12"/>
      <c r="AP97" s="12"/>
      <c r="AQ97" s="12"/>
      <c r="AR97" s="12"/>
      <c r="AS97" s="12"/>
      <c r="AT97" s="12"/>
      <c r="AU97" s="12"/>
      <c r="AV97" s="12"/>
      <c r="AW97" s="12"/>
      <c r="AX97" s="12"/>
      <c r="AY97" s="11"/>
      <c r="AZ97" s="12"/>
    </row>
    <row r="98" spans="1:52" ht="57.6" customHeight="1">
      <c r="A98" s="80"/>
      <c r="B98" s="6" t="s">
        <v>482</v>
      </c>
      <c r="C98" s="6" t="s">
        <v>483</v>
      </c>
      <c r="D98" s="67"/>
      <c r="E98" s="60"/>
      <c r="F98" s="60"/>
      <c r="G98" s="7" t="s">
        <v>298</v>
      </c>
      <c r="H98" s="7" t="s">
        <v>299</v>
      </c>
      <c r="I98" s="7" t="s">
        <v>300</v>
      </c>
      <c r="J98" s="7" t="s">
        <v>84</v>
      </c>
      <c r="K98" s="7" t="s">
        <v>301</v>
      </c>
      <c r="L98" s="7" t="s">
        <v>131</v>
      </c>
      <c r="M98" s="7" t="s">
        <v>56</v>
      </c>
      <c r="N98" s="8" t="s">
        <v>300</v>
      </c>
      <c r="O98" s="8" t="s">
        <v>300</v>
      </c>
      <c r="P98" s="61" t="s">
        <v>302</v>
      </c>
      <c r="Q98" s="62"/>
      <c r="R98" s="62"/>
      <c r="S98" s="62"/>
      <c r="T98" s="62"/>
      <c r="U98" s="62"/>
      <c r="V98" s="62"/>
      <c r="W98" s="62"/>
      <c r="X98" s="62"/>
      <c r="Y98" s="62"/>
      <c r="Z98" s="62"/>
      <c r="AA98" s="63"/>
      <c r="AB98" s="16" t="s">
        <v>575</v>
      </c>
      <c r="AC98" s="14">
        <v>100</v>
      </c>
      <c r="AD98" s="10" t="s">
        <v>574</v>
      </c>
      <c r="AE98" s="7" t="s">
        <v>570</v>
      </c>
      <c r="AF98" s="7" t="s">
        <v>361</v>
      </c>
      <c r="AG98" s="6" t="s">
        <v>514</v>
      </c>
      <c r="AH98" s="12"/>
      <c r="AI98" s="12"/>
      <c r="AJ98" s="12"/>
      <c r="AK98" s="12"/>
      <c r="AL98" s="12"/>
      <c r="AM98" s="12"/>
      <c r="AN98" s="12"/>
      <c r="AO98" s="12"/>
      <c r="AP98" s="12"/>
      <c r="AQ98" s="12"/>
      <c r="AR98" s="12"/>
      <c r="AS98" s="12"/>
      <c r="AT98" s="12"/>
      <c r="AU98" s="12"/>
      <c r="AV98" s="12"/>
      <c r="AW98" s="12"/>
      <c r="AX98" s="12"/>
      <c r="AY98" s="11"/>
      <c r="AZ98" s="12"/>
    </row>
    <row r="99" spans="1:52" ht="117.6" customHeight="1">
      <c r="A99" s="80"/>
      <c r="B99" s="6" t="s">
        <v>482</v>
      </c>
      <c r="C99" s="6" t="s">
        <v>483</v>
      </c>
      <c r="D99" s="67"/>
      <c r="E99" s="58" t="s">
        <v>576</v>
      </c>
      <c r="F99" s="58" t="s">
        <v>577</v>
      </c>
      <c r="G99" s="7" t="s">
        <v>578</v>
      </c>
      <c r="H99" s="7" t="s">
        <v>579</v>
      </c>
      <c r="I99" s="7" t="s">
        <v>114</v>
      </c>
      <c r="J99" s="7" t="s">
        <v>84</v>
      </c>
      <c r="K99" s="7" t="s">
        <v>580</v>
      </c>
      <c r="L99" s="7" t="s">
        <v>131</v>
      </c>
      <c r="M99" s="7" t="s">
        <v>56</v>
      </c>
      <c r="N99" s="16">
        <v>1</v>
      </c>
      <c r="O99" s="16">
        <v>1</v>
      </c>
      <c r="P99" s="64">
        <v>1</v>
      </c>
      <c r="Q99" s="65"/>
      <c r="R99" s="65"/>
      <c r="S99" s="65"/>
      <c r="T99" s="65"/>
      <c r="U99" s="65"/>
      <c r="V99" s="65"/>
      <c r="W99" s="65"/>
      <c r="X99" s="65"/>
      <c r="Y99" s="65"/>
      <c r="Z99" s="65"/>
      <c r="AA99" s="66"/>
      <c r="AB99" s="16" t="s">
        <v>581</v>
      </c>
      <c r="AC99" s="14">
        <v>100</v>
      </c>
      <c r="AD99" s="7" t="s">
        <v>582</v>
      </c>
      <c r="AE99" s="7" t="s">
        <v>570</v>
      </c>
      <c r="AF99" s="7" t="s">
        <v>361</v>
      </c>
      <c r="AG99" s="6" t="s">
        <v>514</v>
      </c>
      <c r="AH99" s="11"/>
      <c r="AI99" s="12"/>
      <c r="AJ99" s="12"/>
      <c r="AK99" s="12"/>
      <c r="AL99" s="12"/>
      <c r="AM99" s="12"/>
      <c r="AN99" s="11"/>
      <c r="AO99" s="12"/>
      <c r="AP99" s="12"/>
      <c r="AQ99" s="12"/>
      <c r="AR99" s="12"/>
      <c r="AS99" s="12"/>
      <c r="AT99" s="12"/>
      <c r="AU99" s="12"/>
      <c r="AV99" s="12"/>
      <c r="AW99" s="12"/>
      <c r="AX99" s="12"/>
      <c r="AY99" s="11"/>
      <c r="AZ99" s="12"/>
    </row>
    <row r="100" spans="1:52" ht="75.599999999999994" customHeight="1">
      <c r="A100" s="80"/>
      <c r="B100" s="6" t="s">
        <v>482</v>
      </c>
      <c r="C100" s="6" t="s">
        <v>483</v>
      </c>
      <c r="D100" s="67"/>
      <c r="E100" s="59"/>
      <c r="F100" s="59"/>
      <c r="G100" s="7" t="s">
        <v>583</v>
      </c>
      <c r="H100" s="7" t="s">
        <v>584</v>
      </c>
      <c r="I100" s="7" t="s">
        <v>114</v>
      </c>
      <c r="J100" s="7" t="s">
        <v>84</v>
      </c>
      <c r="K100" s="7" t="s">
        <v>585</v>
      </c>
      <c r="L100" s="7" t="s">
        <v>131</v>
      </c>
      <c r="M100" s="7" t="s">
        <v>56</v>
      </c>
      <c r="N100" s="16">
        <v>1</v>
      </c>
      <c r="O100" s="16">
        <v>1</v>
      </c>
      <c r="P100" s="64">
        <v>1</v>
      </c>
      <c r="Q100" s="65"/>
      <c r="R100" s="65"/>
      <c r="S100" s="65"/>
      <c r="T100" s="65"/>
      <c r="U100" s="66"/>
      <c r="V100" s="64">
        <v>1</v>
      </c>
      <c r="W100" s="65"/>
      <c r="X100" s="65"/>
      <c r="Y100" s="65"/>
      <c r="Z100" s="65"/>
      <c r="AA100" s="66"/>
      <c r="AB100" s="16" t="s">
        <v>586</v>
      </c>
      <c r="AC100" s="14">
        <v>100</v>
      </c>
      <c r="AD100" s="7" t="s">
        <v>587</v>
      </c>
      <c r="AE100" s="7" t="s">
        <v>570</v>
      </c>
      <c r="AF100" s="7" t="s">
        <v>361</v>
      </c>
      <c r="AG100" s="6" t="s">
        <v>514</v>
      </c>
      <c r="AH100" s="11"/>
      <c r="AI100" s="12"/>
      <c r="AJ100" s="12"/>
      <c r="AK100" s="12"/>
      <c r="AL100" s="12"/>
      <c r="AM100" s="12"/>
      <c r="AN100" s="11"/>
      <c r="AO100" s="12"/>
      <c r="AP100" s="12"/>
      <c r="AQ100" s="12"/>
      <c r="AR100" s="12"/>
      <c r="AS100" s="12"/>
      <c r="AT100" s="12"/>
      <c r="AU100" s="12"/>
      <c r="AV100" s="12"/>
      <c r="AW100" s="12"/>
      <c r="AX100" s="12"/>
      <c r="AY100" s="11"/>
      <c r="AZ100" s="12"/>
    </row>
    <row r="101" spans="1:52" ht="75.599999999999994" customHeight="1">
      <c r="A101" s="80"/>
      <c r="B101" s="6" t="s">
        <v>482</v>
      </c>
      <c r="C101" s="6" t="s">
        <v>483</v>
      </c>
      <c r="D101" s="67"/>
      <c r="E101" s="60"/>
      <c r="F101" s="60"/>
      <c r="G101" s="7" t="s">
        <v>588</v>
      </c>
      <c r="H101" s="7" t="s">
        <v>589</v>
      </c>
      <c r="I101" s="7" t="s">
        <v>114</v>
      </c>
      <c r="J101" s="7" t="s">
        <v>84</v>
      </c>
      <c r="K101" s="7" t="s">
        <v>590</v>
      </c>
      <c r="L101" s="7" t="s">
        <v>131</v>
      </c>
      <c r="M101" s="7" t="s">
        <v>56</v>
      </c>
      <c r="N101" s="16">
        <v>1</v>
      </c>
      <c r="O101" s="16">
        <v>1</v>
      </c>
      <c r="P101" s="64">
        <v>1</v>
      </c>
      <c r="Q101" s="65"/>
      <c r="R101" s="65"/>
      <c r="S101" s="65"/>
      <c r="T101" s="65"/>
      <c r="U101" s="66"/>
      <c r="V101" s="64">
        <v>1</v>
      </c>
      <c r="W101" s="65"/>
      <c r="X101" s="65"/>
      <c r="Y101" s="65"/>
      <c r="Z101" s="65"/>
      <c r="AA101" s="66"/>
      <c r="AB101" s="16" t="s">
        <v>586</v>
      </c>
      <c r="AC101" s="14">
        <v>100</v>
      </c>
      <c r="AD101" s="7" t="s">
        <v>591</v>
      </c>
      <c r="AE101" s="7" t="s">
        <v>570</v>
      </c>
      <c r="AF101" s="7" t="s">
        <v>361</v>
      </c>
      <c r="AG101" s="6" t="s">
        <v>514</v>
      </c>
      <c r="AH101" s="11"/>
      <c r="AI101" s="12"/>
      <c r="AJ101" s="12"/>
      <c r="AK101" s="12"/>
      <c r="AL101" s="12"/>
      <c r="AM101" s="12"/>
      <c r="AN101" s="11"/>
      <c r="AO101" s="12"/>
      <c r="AP101" s="12"/>
      <c r="AQ101" s="12"/>
      <c r="AR101" s="12"/>
      <c r="AS101" s="12"/>
      <c r="AT101" s="12"/>
      <c r="AU101" s="12"/>
      <c r="AV101" s="12"/>
      <c r="AW101" s="12"/>
      <c r="AX101" s="12"/>
      <c r="AY101" s="11"/>
      <c r="AZ101" s="12"/>
    </row>
    <row r="102" spans="1:52" ht="75.599999999999994" customHeight="1">
      <c r="A102" s="80"/>
      <c r="B102" s="54" t="s">
        <v>592</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6"/>
      <c r="AC102" s="44">
        <f>AVERAGE(AC96:AC101)</f>
        <v>100</v>
      </c>
      <c r="AD102" s="7"/>
      <c r="AE102" s="7"/>
      <c r="AF102" s="7"/>
      <c r="AG102" s="6"/>
      <c r="AH102" s="11"/>
      <c r="AI102" s="12"/>
      <c r="AJ102" s="12"/>
      <c r="AK102" s="12"/>
      <c r="AL102" s="12"/>
      <c r="AM102" s="12"/>
      <c r="AN102" s="11"/>
      <c r="AO102" s="12"/>
      <c r="AP102" s="12"/>
      <c r="AQ102" s="12"/>
      <c r="AR102" s="12"/>
      <c r="AS102" s="12"/>
      <c r="AT102" s="12"/>
      <c r="AU102" s="12"/>
      <c r="AV102" s="12"/>
      <c r="AW102" s="12"/>
      <c r="AX102" s="12"/>
      <c r="AY102" s="11"/>
      <c r="AZ102" s="12"/>
    </row>
    <row r="103" spans="1:52" ht="96" customHeight="1">
      <c r="A103" s="80"/>
      <c r="B103" s="52" t="s">
        <v>593</v>
      </c>
      <c r="C103" s="6" t="s">
        <v>483</v>
      </c>
      <c r="D103" s="58" t="s">
        <v>594</v>
      </c>
      <c r="E103" s="58" t="s">
        <v>595</v>
      </c>
      <c r="F103" s="7" t="s">
        <v>596</v>
      </c>
      <c r="G103" s="7" t="s">
        <v>597</v>
      </c>
      <c r="H103" s="7" t="s">
        <v>598</v>
      </c>
      <c r="I103" s="7" t="s">
        <v>52</v>
      </c>
      <c r="J103" s="7" t="s">
        <v>107</v>
      </c>
      <c r="K103" s="7" t="s">
        <v>599</v>
      </c>
      <c r="L103" s="7" t="s">
        <v>55</v>
      </c>
      <c r="M103" s="7" t="s">
        <v>56</v>
      </c>
      <c r="N103" s="16" t="s">
        <v>86</v>
      </c>
      <c r="O103" s="16">
        <v>1</v>
      </c>
      <c r="P103" s="61">
        <v>1</v>
      </c>
      <c r="Q103" s="62"/>
      <c r="R103" s="62"/>
      <c r="S103" s="62"/>
      <c r="T103" s="62"/>
      <c r="U103" s="63"/>
      <c r="V103" s="61">
        <v>1</v>
      </c>
      <c r="W103" s="62"/>
      <c r="X103" s="62"/>
      <c r="Y103" s="62"/>
      <c r="Z103" s="62"/>
      <c r="AA103" s="63"/>
      <c r="AB103" s="16" t="s">
        <v>600</v>
      </c>
      <c r="AC103" s="14">
        <v>100</v>
      </c>
      <c r="AD103" s="7" t="s">
        <v>601</v>
      </c>
      <c r="AE103" s="7" t="s">
        <v>602</v>
      </c>
      <c r="AF103" s="7" t="s">
        <v>532</v>
      </c>
      <c r="AG103" s="6" t="s">
        <v>603</v>
      </c>
      <c r="AH103" s="12"/>
      <c r="AI103" s="12"/>
      <c r="AJ103" s="12"/>
      <c r="AK103" s="12"/>
      <c r="AL103" s="12"/>
      <c r="AM103" s="11"/>
      <c r="AN103" s="12"/>
      <c r="AO103" s="12"/>
      <c r="AP103" s="12"/>
      <c r="AQ103" s="12"/>
      <c r="AR103" s="12"/>
      <c r="AS103" s="12"/>
      <c r="AT103" s="12"/>
      <c r="AU103" s="12"/>
      <c r="AV103" s="12"/>
      <c r="AW103" s="11"/>
      <c r="AX103" s="12"/>
      <c r="AY103" s="12"/>
      <c r="AZ103" s="12"/>
    </row>
    <row r="104" spans="1:52" ht="194.4" customHeight="1">
      <c r="A104" s="80"/>
      <c r="B104" s="52" t="s">
        <v>593</v>
      </c>
      <c r="C104" s="6" t="s">
        <v>483</v>
      </c>
      <c r="D104" s="59"/>
      <c r="E104" s="59"/>
      <c r="F104" s="13" t="s">
        <v>604</v>
      </c>
      <c r="G104" s="7" t="s">
        <v>605</v>
      </c>
      <c r="H104" s="7" t="s">
        <v>606</v>
      </c>
      <c r="I104" s="7" t="s">
        <v>52</v>
      </c>
      <c r="J104" s="7" t="s">
        <v>107</v>
      </c>
      <c r="K104" s="7" t="s">
        <v>607</v>
      </c>
      <c r="L104" s="7" t="s">
        <v>131</v>
      </c>
      <c r="M104" s="7" t="s">
        <v>56</v>
      </c>
      <c r="N104" s="16" t="s">
        <v>86</v>
      </c>
      <c r="O104" s="8">
        <v>1</v>
      </c>
      <c r="P104" s="61">
        <v>0.5</v>
      </c>
      <c r="Q104" s="62"/>
      <c r="R104" s="62"/>
      <c r="S104" s="62"/>
      <c r="T104" s="62"/>
      <c r="U104" s="63"/>
      <c r="V104" s="61">
        <v>1</v>
      </c>
      <c r="W104" s="62"/>
      <c r="X104" s="62"/>
      <c r="Y104" s="62"/>
      <c r="Z104" s="62"/>
      <c r="AA104" s="63"/>
      <c r="AB104" s="16" t="s">
        <v>608</v>
      </c>
      <c r="AC104" s="14">
        <v>100</v>
      </c>
      <c r="AD104" s="7" t="s">
        <v>601</v>
      </c>
      <c r="AE104" s="7" t="s">
        <v>602</v>
      </c>
      <c r="AF104" s="7" t="s">
        <v>532</v>
      </c>
      <c r="AG104" s="6" t="s">
        <v>603</v>
      </c>
      <c r="AH104" s="12"/>
      <c r="AI104" s="12"/>
      <c r="AJ104" s="12"/>
      <c r="AK104" s="12"/>
      <c r="AL104" s="12"/>
      <c r="AM104" s="11"/>
      <c r="AN104" s="12"/>
      <c r="AO104" s="12"/>
      <c r="AP104" s="12"/>
      <c r="AQ104" s="12"/>
      <c r="AR104" s="12"/>
      <c r="AS104" s="12"/>
      <c r="AT104" s="12"/>
      <c r="AU104" s="12"/>
      <c r="AV104" s="12"/>
      <c r="AW104" s="11"/>
      <c r="AX104" s="12"/>
      <c r="AY104" s="12"/>
      <c r="AZ104" s="12"/>
    </row>
    <row r="105" spans="1:52" ht="96" customHeight="1">
      <c r="A105" s="80"/>
      <c r="B105" s="6" t="s">
        <v>593</v>
      </c>
      <c r="C105" s="6" t="s">
        <v>483</v>
      </c>
      <c r="D105" s="60"/>
      <c r="E105" s="60"/>
      <c r="F105" s="13" t="s">
        <v>609</v>
      </c>
      <c r="G105" s="7" t="s">
        <v>610</v>
      </c>
      <c r="H105" s="7" t="s">
        <v>611</v>
      </c>
      <c r="I105" s="7" t="s">
        <v>114</v>
      </c>
      <c r="J105" s="7" t="s">
        <v>84</v>
      </c>
      <c r="K105" s="7" t="s">
        <v>612</v>
      </c>
      <c r="L105" s="7" t="s">
        <v>116</v>
      </c>
      <c r="M105" s="7" t="s">
        <v>56</v>
      </c>
      <c r="N105" s="16" t="s">
        <v>86</v>
      </c>
      <c r="O105" s="8">
        <v>0.95</v>
      </c>
      <c r="P105" s="61">
        <v>0.91</v>
      </c>
      <c r="Q105" s="62"/>
      <c r="R105" s="62"/>
      <c r="S105" s="62"/>
      <c r="T105" s="62"/>
      <c r="U105" s="62"/>
      <c r="V105" s="62"/>
      <c r="W105" s="62"/>
      <c r="X105" s="62"/>
      <c r="Y105" s="62"/>
      <c r="Z105" s="62"/>
      <c r="AA105" s="63"/>
      <c r="AB105" s="16" t="s">
        <v>613</v>
      </c>
      <c r="AC105" s="14">
        <f>0.957894736842105*100</f>
        <v>95.789473684210506</v>
      </c>
      <c r="AD105" s="7" t="s">
        <v>601</v>
      </c>
      <c r="AE105" s="7" t="s">
        <v>602</v>
      </c>
      <c r="AF105" s="7" t="s">
        <v>532</v>
      </c>
      <c r="AG105" s="6" t="s">
        <v>603</v>
      </c>
      <c r="AH105" s="12"/>
      <c r="AI105" s="12"/>
      <c r="AJ105" s="12"/>
      <c r="AK105" s="12"/>
      <c r="AL105" s="12"/>
      <c r="AM105" s="11"/>
      <c r="AN105" s="12"/>
      <c r="AO105" s="12"/>
      <c r="AP105" s="12"/>
      <c r="AQ105" s="12"/>
      <c r="AR105" s="12"/>
      <c r="AS105" s="12"/>
      <c r="AT105" s="12"/>
      <c r="AU105" s="12"/>
      <c r="AV105" s="12"/>
      <c r="AW105" s="11"/>
      <c r="AX105" s="12"/>
      <c r="AY105" s="12"/>
      <c r="AZ105" s="12"/>
    </row>
    <row r="106" spans="1:52" ht="45" customHeight="1">
      <c r="B106" s="54" t="s">
        <v>614</v>
      </c>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6"/>
      <c r="AC106" s="44">
        <f>AVERAGE(AC103:AC105)</f>
        <v>98.596491228070178</v>
      </c>
    </row>
    <row r="107" spans="1:52">
      <c r="B107" s="3"/>
      <c r="C107" s="3"/>
    </row>
    <row r="108" spans="1:52">
      <c r="B108" s="3"/>
      <c r="C108" s="3"/>
    </row>
    <row r="109" spans="1:52">
      <c r="B109" s="3"/>
      <c r="C109" s="3"/>
    </row>
    <row r="110" spans="1:52" ht="92.4" customHeight="1">
      <c r="B110" s="3"/>
      <c r="C110" s="3"/>
      <c r="T110" s="57" t="s">
        <v>615</v>
      </c>
      <c r="U110" s="57"/>
      <c r="V110" s="57"/>
      <c r="W110" s="57"/>
      <c r="X110" s="57"/>
      <c r="Y110" s="57"/>
      <c r="Z110" s="57"/>
      <c r="AA110" s="57"/>
      <c r="AB110" s="57"/>
      <c r="AC110" s="53">
        <f>+(AC22+AC28+AC37+AC46+AC52+AC60+AC66+AC73+AC75+AC77+AC83+AC89+AC95+AC102+AC106)/15</f>
        <v>94.709918021435044</v>
      </c>
    </row>
    <row r="111" spans="1:52">
      <c r="B111" s="3"/>
      <c r="C111" s="3"/>
    </row>
    <row r="112" spans="1:52">
      <c r="B112" s="3"/>
      <c r="C112" s="3"/>
    </row>
    <row r="113" spans="2:3">
      <c r="B113" s="3"/>
      <c r="C113" s="3"/>
    </row>
    <row r="114" spans="2:3">
      <c r="B114" s="3"/>
      <c r="C114" s="3"/>
    </row>
    <row r="115" spans="2:3">
      <c r="B115" s="3"/>
      <c r="C115" s="3"/>
    </row>
    <row r="116" spans="2:3">
      <c r="B116" s="3"/>
      <c r="C116" s="3"/>
    </row>
    <row r="117" spans="2:3">
      <c r="B117" s="3"/>
      <c r="C117" s="3"/>
    </row>
    <row r="118" spans="2:3">
      <c r="B118" s="3"/>
      <c r="C118" s="3"/>
    </row>
    <row r="119" spans="2:3">
      <c r="B119" s="3"/>
      <c r="C119" s="3"/>
    </row>
    <row r="120" spans="2:3">
      <c r="B120" s="3"/>
      <c r="C120" s="3"/>
    </row>
    <row r="121" spans="2:3">
      <c r="B121" s="3"/>
      <c r="C121" s="3"/>
    </row>
    <row r="122" spans="2:3">
      <c r="B122" s="3"/>
      <c r="C122" s="3"/>
    </row>
    <row r="123" spans="2:3">
      <c r="B123" s="3"/>
      <c r="C123" s="3"/>
    </row>
    <row r="124" spans="2:3">
      <c r="B124" s="3"/>
      <c r="C124" s="3"/>
    </row>
    <row r="125" spans="2:3">
      <c r="B125" s="3"/>
      <c r="C125" s="3"/>
    </row>
    <row r="126" spans="2:3">
      <c r="B126" s="3"/>
      <c r="C126" s="3"/>
    </row>
    <row r="127" spans="2:3">
      <c r="B127" s="3"/>
      <c r="C127" s="3"/>
    </row>
    <row r="128" spans="2:3">
      <c r="B128" s="3"/>
      <c r="C128" s="3"/>
    </row>
    <row r="129" spans="2:3">
      <c r="B129" s="3"/>
      <c r="C129" s="3"/>
    </row>
    <row r="130" spans="2:3">
      <c r="B130" s="3"/>
      <c r="C130" s="3"/>
    </row>
    <row r="131" spans="2:3">
      <c r="B131" s="3"/>
      <c r="C131" s="3"/>
    </row>
    <row r="132" spans="2:3">
      <c r="B132" s="3"/>
      <c r="C132" s="3"/>
    </row>
    <row r="133" spans="2:3">
      <c r="B133" s="3"/>
      <c r="C133" s="3"/>
    </row>
    <row r="134" spans="2:3">
      <c r="B134" s="3"/>
      <c r="C134" s="3"/>
    </row>
    <row r="135" spans="2:3">
      <c r="B135" s="3"/>
      <c r="C135" s="3"/>
    </row>
    <row r="136" spans="2:3">
      <c r="B136" s="3"/>
      <c r="C136" s="3"/>
    </row>
    <row r="137" spans="2:3">
      <c r="B137" s="3"/>
      <c r="C137" s="3"/>
    </row>
    <row r="138" spans="2:3">
      <c r="B138" s="3"/>
      <c r="C138" s="3"/>
    </row>
    <row r="139" spans="2:3">
      <c r="B139" s="3"/>
      <c r="C139" s="3"/>
    </row>
    <row r="140" spans="2:3">
      <c r="B140" s="3"/>
      <c r="C140" s="3"/>
    </row>
    <row r="141" spans="2:3">
      <c r="B141" s="3"/>
      <c r="C141" s="3"/>
    </row>
    <row r="142" spans="2:3">
      <c r="B142" s="3"/>
      <c r="C142" s="3"/>
    </row>
    <row r="143" spans="2:3">
      <c r="B143" s="3"/>
      <c r="C143" s="3"/>
    </row>
    <row r="144" spans="2:3">
      <c r="B144" s="3"/>
      <c r="C144" s="3"/>
    </row>
    <row r="145" spans="2:3">
      <c r="B145" s="3"/>
      <c r="C145" s="3"/>
    </row>
    <row r="146" spans="2:3">
      <c r="B146" s="3"/>
      <c r="C146" s="3"/>
    </row>
    <row r="147" spans="2:3">
      <c r="B147" s="3"/>
      <c r="C147" s="3"/>
    </row>
    <row r="148" spans="2:3">
      <c r="B148" s="3"/>
      <c r="C148" s="3"/>
    </row>
    <row r="149" spans="2:3">
      <c r="B149" s="3"/>
      <c r="C149" s="3"/>
    </row>
    <row r="150" spans="2:3">
      <c r="B150" s="3"/>
      <c r="C150" s="3"/>
    </row>
    <row r="151" spans="2:3">
      <c r="B151" s="3"/>
      <c r="C151" s="3"/>
    </row>
    <row r="152" spans="2:3">
      <c r="B152" s="3"/>
      <c r="C152" s="3"/>
    </row>
    <row r="153" spans="2:3">
      <c r="B153" s="3"/>
      <c r="C153" s="3"/>
    </row>
    <row r="154" spans="2:3">
      <c r="B154" s="3"/>
      <c r="C154" s="3"/>
    </row>
    <row r="155" spans="2:3">
      <c r="B155" s="3"/>
      <c r="C155" s="3"/>
    </row>
    <row r="156" spans="2:3">
      <c r="B156" s="3"/>
      <c r="C156" s="3"/>
    </row>
    <row r="157" spans="2:3">
      <c r="B157" s="3"/>
      <c r="C157" s="3"/>
    </row>
    <row r="158" spans="2:3">
      <c r="B158" s="3"/>
      <c r="C158" s="3"/>
    </row>
    <row r="159" spans="2:3">
      <c r="B159" s="3"/>
      <c r="C159" s="3"/>
    </row>
    <row r="160" spans="2:3">
      <c r="B160" s="3"/>
      <c r="C160" s="3"/>
    </row>
    <row r="161" spans="2:3">
      <c r="B161" s="3"/>
      <c r="C161" s="3"/>
    </row>
    <row r="162" spans="2:3">
      <c r="B162" s="3"/>
      <c r="C162" s="3"/>
    </row>
    <row r="163" spans="2:3">
      <c r="B163" s="3"/>
      <c r="C163" s="3"/>
    </row>
    <row r="164" spans="2:3">
      <c r="B164" s="3"/>
      <c r="C164" s="3"/>
    </row>
    <row r="165" spans="2:3">
      <c r="B165" s="3"/>
      <c r="C165" s="3"/>
    </row>
    <row r="166" spans="2:3">
      <c r="B166" s="3"/>
      <c r="C166" s="3"/>
    </row>
    <row r="167" spans="2:3">
      <c r="B167" s="3"/>
      <c r="C167" s="3"/>
    </row>
    <row r="168" spans="2:3">
      <c r="B168" s="3"/>
      <c r="C168" s="3"/>
    </row>
    <row r="169" spans="2:3">
      <c r="B169" s="3"/>
      <c r="C169" s="3"/>
    </row>
    <row r="170" spans="2:3">
      <c r="B170" s="3"/>
      <c r="C170" s="3"/>
    </row>
    <row r="171" spans="2:3">
      <c r="B171" s="3"/>
      <c r="C171" s="3"/>
    </row>
    <row r="172" spans="2:3">
      <c r="B172" s="3"/>
      <c r="C172" s="3"/>
    </row>
    <row r="173" spans="2:3">
      <c r="B173" s="3"/>
      <c r="C173" s="3"/>
    </row>
    <row r="174" spans="2:3">
      <c r="B174" s="3"/>
      <c r="C174" s="3"/>
    </row>
    <row r="175" spans="2:3">
      <c r="B175" s="3"/>
      <c r="C175" s="3"/>
    </row>
    <row r="176" spans="2:3">
      <c r="B176" s="3"/>
      <c r="C176" s="3"/>
    </row>
    <row r="177" spans="2:3">
      <c r="B177" s="3"/>
      <c r="C177" s="3"/>
    </row>
    <row r="178" spans="2:3">
      <c r="B178" s="3"/>
      <c r="C178" s="3"/>
    </row>
    <row r="179" spans="2:3">
      <c r="B179" s="3"/>
      <c r="C179" s="3"/>
    </row>
    <row r="180" spans="2:3">
      <c r="B180" s="3"/>
      <c r="C180" s="3"/>
    </row>
    <row r="181" spans="2:3">
      <c r="B181" s="3"/>
      <c r="C181" s="3"/>
    </row>
    <row r="182" spans="2:3">
      <c r="B182" s="3"/>
      <c r="C182" s="3"/>
    </row>
    <row r="183" spans="2:3">
      <c r="B183" s="3"/>
      <c r="C183" s="3"/>
    </row>
    <row r="184" spans="2:3">
      <c r="B184" s="3"/>
      <c r="C184" s="3"/>
    </row>
    <row r="185" spans="2:3">
      <c r="B185" s="3"/>
      <c r="C185" s="3"/>
    </row>
    <row r="186" spans="2:3">
      <c r="B186" s="3"/>
      <c r="C186" s="3"/>
    </row>
    <row r="187" spans="2:3">
      <c r="B187" s="3"/>
      <c r="C187" s="3"/>
    </row>
    <row r="188" spans="2:3">
      <c r="B188" s="3"/>
      <c r="C188" s="3"/>
    </row>
    <row r="189" spans="2:3">
      <c r="B189" s="3"/>
      <c r="C189" s="3"/>
    </row>
    <row r="190" spans="2:3">
      <c r="B190" s="3"/>
      <c r="C190" s="3"/>
    </row>
    <row r="191" spans="2:3">
      <c r="B191" s="3"/>
      <c r="C191" s="3"/>
    </row>
    <row r="192" spans="2:3">
      <c r="B192" s="3"/>
      <c r="C192" s="3"/>
    </row>
    <row r="193" spans="2:3">
      <c r="B193" s="3"/>
      <c r="C193" s="3"/>
    </row>
    <row r="194" spans="2:3">
      <c r="B194" s="3"/>
      <c r="C194" s="3"/>
    </row>
    <row r="195" spans="2:3">
      <c r="B195" s="3"/>
      <c r="C195" s="3"/>
    </row>
    <row r="196" spans="2:3">
      <c r="B196" s="3"/>
      <c r="C196" s="3"/>
    </row>
    <row r="197" spans="2:3">
      <c r="B197" s="3"/>
      <c r="C197" s="3"/>
    </row>
    <row r="198" spans="2:3">
      <c r="B198" s="3"/>
      <c r="C198" s="3"/>
    </row>
    <row r="199" spans="2:3">
      <c r="B199" s="3"/>
      <c r="C199" s="3"/>
    </row>
    <row r="200" spans="2:3">
      <c r="B200" s="3"/>
      <c r="C200" s="3"/>
    </row>
    <row r="201" spans="2:3">
      <c r="B201" s="3"/>
      <c r="C201" s="3"/>
    </row>
    <row r="202" spans="2:3">
      <c r="B202" s="3"/>
      <c r="C202" s="3"/>
    </row>
    <row r="203" spans="2:3">
      <c r="B203" s="3"/>
      <c r="C203" s="3"/>
    </row>
    <row r="204" spans="2:3">
      <c r="B204" s="3"/>
      <c r="C204" s="3"/>
    </row>
    <row r="205" spans="2:3">
      <c r="B205" s="3"/>
      <c r="C205" s="3"/>
    </row>
    <row r="206" spans="2:3">
      <c r="B206" s="3"/>
      <c r="C206" s="3"/>
    </row>
    <row r="207" spans="2:3">
      <c r="B207" s="3"/>
      <c r="C207" s="3"/>
    </row>
    <row r="208" spans="2:3">
      <c r="B208" s="3"/>
      <c r="C208" s="3"/>
    </row>
    <row r="209" spans="2:3">
      <c r="B209" s="3"/>
      <c r="C209" s="3"/>
    </row>
    <row r="210" spans="2:3">
      <c r="B210" s="3"/>
      <c r="C210" s="3"/>
    </row>
    <row r="211" spans="2:3">
      <c r="B211" s="3"/>
      <c r="C211" s="3"/>
    </row>
    <row r="212" spans="2:3">
      <c r="B212" s="3"/>
      <c r="C212" s="3"/>
    </row>
    <row r="213" spans="2:3">
      <c r="B213" s="3"/>
      <c r="C213" s="3"/>
    </row>
    <row r="214" spans="2:3">
      <c r="B214" s="3"/>
      <c r="C214" s="3"/>
    </row>
    <row r="215" spans="2:3">
      <c r="B215" s="3"/>
      <c r="C215" s="3"/>
    </row>
    <row r="216" spans="2:3">
      <c r="B216" s="3"/>
      <c r="C216" s="3"/>
    </row>
    <row r="217" spans="2:3">
      <c r="B217" s="3"/>
      <c r="C217" s="3"/>
    </row>
    <row r="218" spans="2:3">
      <c r="B218" s="3"/>
      <c r="C218" s="3"/>
    </row>
    <row r="219" spans="2:3">
      <c r="B219" s="3"/>
      <c r="C219" s="3"/>
    </row>
    <row r="220" spans="2:3">
      <c r="B220" s="3"/>
      <c r="C220" s="3"/>
    </row>
    <row r="221" spans="2:3">
      <c r="B221" s="3"/>
      <c r="C221" s="3"/>
    </row>
    <row r="222" spans="2:3">
      <c r="B222" s="3"/>
      <c r="C222" s="3"/>
    </row>
    <row r="223" spans="2:3">
      <c r="B223" s="3"/>
      <c r="C223" s="3"/>
    </row>
    <row r="224" spans="2:3">
      <c r="B224" s="3"/>
      <c r="C224" s="3"/>
    </row>
    <row r="225" spans="2:3">
      <c r="B225" s="3"/>
      <c r="C225" s="3"/>
    </row>
    <row r="226" spans="2:3">
      <c r="B226" s="3"/>
      <c r="C226" s="3"/>
    </row>
    <row r="227" spans="2:3">
      <c r="B227" s="3"/>
      <c r="C227" s="3"/>
    </row>
    <row r="228" spans="2:3">
      <c r="B228" s="3"/>
      <c r="C228" s="3"/>
    </row>
    <row r="229" spans="2:3">
      <c r="B229" s="3"/>
      <c r="C229" s="3"/>
    </row>
    <row r="230" spans="2:3">
      <c r="B230" s="3"/>
      <c r="C230" s="3"/>
    </row>
    <row r="231" spans="2:3">
      <c r="B231" s="3"/>
      <c r="C231" s="3"/>
    </row>
    <row r="232" spans="2:3">
      <c r="B232" s="3"/>
      <c r="C232" s="3"/>
    </row>
  </sheetData>
  <autoFilter ref="A10:BA105" xr:uid="{99E2E147-4423-4ECE-810A-204D4EA843C0}"/>
  <mergeCells count="226">
    <mergeCell ref="A1:D5"/>
    <mergeCell ref="E1:AT2"/>
    <mergeCell ref="AU1:AZ2"/>
    <mergeCell ref="E3:AT4"/>
    <mergeCell ref="AU3:AZ4"/>
    <mergeCell ref="E5:AT5"/>
    <mergeCell ref="AU5:AZ5"/>
    <mergeCell ref="G8:G10"/>
    <mergeCell ref="H8:H10"/>
    <mergeCell ref="I8:I10"/>
    <mergeCell ref="J8:J10"/>
    <mergeCell ref="K8:K10"/>
    <mergeCell ref="L8:L10"/>
    <mergeCell ref="A8:A10"/>
    <mergeCell ref="B8:B10"/>
    <mergeCell ref="C8:C10"/>
    <mergeCell ref="D8:D10"/>
    <mergeCell ref="E8:E10"/>
    <mergeCell ref="F8:F10"/>
    <mergeCell ref="AC8:AC10"/>
    <mergeCell ref="AD8:AD10"/>
    <mergeCell ref="AE8:AE10"/>
    <mergeCell ref="AF8:AF10"/>
    <mergeCell ref="AG8:AZ8"/>
    <mergeCell ref="AG9:AG10"/>
    <mergeCell ref="AH9:AZ9"/>
    <mergeCell ref="M8:M10"/>
    <mergeCell ref="N8:N10"/>
    <mergeCell ref="O8:O10"/>
    <mergeCell ref="P8:U9"/>
    <mergeCell ref="V8:AA9"/>
    <mergeCell ref="AB8:AB10"/>
    <mergeCell ref="V13:AA13"/>
    <mergeCell ref="P14:U14"/>
    <mergeCell ref="V14:AA14"/>
    <mergeCell ref="P15:U15"/>
    <mergeCell ref="V15:AA15"/>
    <mergeCell ref="P16:AA16"/>
    <mergeCell ref="A11:A27"/>
    <mergeCell ref="D11:D21"/>
    <mergeCell ref="E11:E17"/>
    <mergeCell ref="F11:F12"/>
    <mergeCell ref="P11:U11"/>
    <mergeCell ref="V11:AA11"/>
    <mergeCell ref="P12:U12"/>
    <mergeCell ref="V12:AA12"/>
    <mergeCell ref="F13:F15"/>
    <mergeCell ref="P13:U13"/>
    <mergeCell ref="E20:E21"/>
    <mergeCell ref="F20:F21"/>
    <mergeCell ref="P20:U20"/>
    <mergeCell ref="V20:AA20"/>
    <mergeCell ref="P21:U21"/>
    <mergeCell ref="V21:AA21"/>
    <mergeCell ref="P17:AA17"/>
    <mergeCell ref="E18:E19"/>
    <mergeCell ref="F18:F19"/>
    <mergeCell ref="P18:AA18"/>
    <mergeCell ref="P19:U19"/>
    <mergeCell ref="V19:AA19"/>
    <mergeCell ref="B22:AB22"/>
    <mergeCell ref="D23:D27"/>
    <mergeCell ref="E23:E24"/>
    <mergeCell ref="P23:U23"/>
    <mergeCell ref="V23:AA23"/>
    <mergeCell ref="P24:U24"/>
    <mergeCell ref="V24:AA24"/>
    <mergeCell ref="E25:E26"/>
    <mergeCell ref="F25:F26"/>
    <mergeCell ref="P25:U25"/>
    <mergeCell ref="P30:U30"/>
    <mergeCell ref="V30:AA30"/>
    <mergeCell ref="P31:U31"/>
    <mergeCell ref="V31:AA31"/>
    <mergeCell ref="P32:U32"/>
    <mergeCell ref="V32:AA32"/>
    <mergeCell ref="V25:AA25"/>
    <mergeCell ref="P26:U26"/>
    <mergeCell ref="V26:AA26"/>
    <mergeCell ref="P27:AA27"/>
    <mergeCell ref="B28:AB28"/>
    <mergeCell ref="D29:D36"/>
    <mergeCell ref="E29:E33"/>
    <mergeCell ref="P29:U29"/>
    <mergeCell ref="V29:AA29"/>
    <mergeCell ref="P33:U33"/>
    <mergeCell ref="V33:AA33"/>
    <mergeCell ref="P34:AA34"/>
    <mergeCell ref="P35:AA35"/>
    <mergeCell ref="B37:AB37"/>
    <mergeCell ref="A38:A45"/>
    <mergeCell ref="D38:D45"/>
    <mergeCell ref="AB38:AB45"/>
    <mergeCell ref="E39:E45"/>
    <mergeCell ref="F41:F42"/>
    <mergeCell ref="A29:A36"/>
    <mergeCell ref="B46:AB46"/>
    <mergeCell ref="A47:A65"/>
    <mergeCell ref="D47:D51"/>
    <mergeCell ref="E47:E48"/>
    <mergeCell ref="P47:U47"/>
    <mergeCell ref="V47:AA47"/>
    <mergeCell ref="P48:AA48"/>
    <mergeCell ref="E49:E51"/>
    <mergeCell ref="P49:U49"/>
    <mergeCell ref="V49:AA49"/>
    <mergeCell ref="P50:U50"/>
    <mergeCell ref="V50:AA50"/>
    <mergeCell ref="P51:U51"/>
    <mergeCell ref="V51:AA51"/>
    <mergeCell ref="B52:AB52"/>
    <mergeCell ref="D53:D59"/>
    <mergeCell ref="E53:E59"/>
    <mergeCell ref="P53:AA53"/>
    <mergeCell ref="F54:F56"/>
    <mergeCell ref="P54:U54"/>
    <mergeCell ref="V54:AA54"/>
    <mergeCell ref="P55:U55"/>
    <mergeCell ref="V55:AA55"/>
    <mergeCell ref="P56:U56"/>
    <mergeCell ref="V56:AA56"/>
    <mergeCell ref="F57:F59"/>
    <mergeCell ref="P57:U57"/>
    <mergeCell ref="V57:AA57"/>
    <mergeCell ref="P58:U58"/>
    <mergeCell ref="V58:AA58"/>
    <mergeCell ref="P63:U63"/>
    <mergeCell ref="V63:AA63"/>
    <mergeCell ref="E64:E65"/>
    <mergeCell ref="P64:U64"/>
    <mergeCell ref="V64:AA64"/>
    <mergeCell ref="P65:U65"/>
    <mergeCell ref="V65:AA65"/>
    <mergeCell ref="P59:U59"/>
    <mergeCell ref="V59:AA59"/>
    <mergeCell ref="B60:AB60"/>
    <mergeCell ref="D61:D65"/>
    <mergeCell ref="E61:E63"/>
    <mergeCell ref="P61:U61"/>
    <mergeCell ref="V61:AA61"/>
    <mergeCell ref="AB61:AB62"/>
    <mergeCell ref="P62:U62"/>
    <mergeCell ref="V62:AA62"/>
    <mergeCell ref="P70:AA70"/>
    <mergeCell ref="P71:AA71"/>
    <mergeCell ref="P72:U72"/>
    <mergeCell ref="V72:AA72"/>
    <mergeCell ref="B73:AB73"/>
    <mergeCell ref="P74:AA74"/>
    <mergeCell ref="B66:AB66"/>
    <mergeCell ref="A67:A105"/>
    <mergeCell ref="D67:D72"/>
    <mergeCell ref="E67:E72"/>
    <mergeCell ref="P67:U67"/>
    <mergeCell ref="V67:AA67"/>
    <mergeCell ref="P68:U68"/>
    <mergeCell ref="V68:AA68"/>
    <mergeCell ref="P69:U69"/>
    <mergeCell ref="V69:AA69"/>
    <mergeCell ref="P80:U80"/>
    <mergeCell ref="V80:AA80"/>
    <mergeCell ref="P81:U81"/>
    <mergeCell ref="V81:AA81"/>
    <mergeCell ref="P82:U82"/>
    <mergeCell ref="V82:AA82"/>
    <mergeCell ref="B75:AB75"/>
    <mergeCell ref="P76:U76"/>
    <mergeCell ref="V76:AA76"/>
    <mergeCell ref="B77:AB77"/>
    <mergeCell ref="D78:D82"/>
    <mergeCell ref="E78:E82"/>
    <mergeCell ref="P78:U78"/>
    <mergeCell ref="V78:AA78"/>
    <mergeCell ref="P79:U79"/>
    <mergeCell ref="V79:AA79"/>
    <mergeCell ref="B83:AB83"/>
    <mergeCell ref="D84:D88"/>
    <mergeCell ref="E84:E88"/>
    <mergeCell ref="P84:U84"/>
    <mergeCell ref="V84:AA84"/>
    <mergeCell ref="P85:U85"/>
    <mergeCell ref="V85:AA85"/>
    <mergeCell ref="P86:S86"/>
    <mergeCell ref="T86:W86"/>
    <mergeCell ref="X86:AA86"/>
    <mergeCell ref="P92:U92"/>
    <mergeCell ref="V92:AA92"/>
    <mergeCell ref="P93:U93"/>
    <mergeCell ref="V93:AA93"/>
    <mergeCell ref="P94:U94"/>
    <mergeCell ref="V94:AA94"/>
    <mergeCell ref="P87:U87"/>
    <mergeCell ref="V87:AA87"/>
    <mergeCell ref="P88:AA88"/>
    <mergeCell ref="B89:AB89"/>
    <mergeCell ref="D90:D94"/>
    <mergeCell ref="E90:E94"/>
    <mergeCell ref="P90:U90"/>
    <mergeCell ref="V90:AA90"/>
    <mergeCell ref="P91:U91"/>
    <mergeCell ref="V91:AA91"/>
    <mergeCell ref="P99:AA99"/>
    <mergeCell ref="P100:U100"/>
    <mergeCell ref="V100:AA100"/>
    <mergeCell ref="P101:U101"/>
    <mergeCell ref="V101:AA101"/>
    <mergeCell ref="B102:AB102"/>
    <mergeCell ref="B95:AB95"/>
    <mergeCell ref="D96:D101"/>
    <mergeCell ref="E96:E98"/>
    <mergeCell ref="F96:F98"/>
    <mergeCell ref="P96:U96"/>
    <mergeCell ref="V96:AA96"/>
    <mergeCell ref="P97:AA97"/>
    <mergeCell ref="P98:AA98"/>
    <mergeCell ref="E99:E101"/>
    <mergeCell ref="F99:F101"/>
    <mergeCell ref="B106:AB106"/>
    <mergeCell ref="T110:AB110"/>
    <mergeCell ref="D103:D105"/>
    <mergeCell ref="E103:E105"/>
    <mergeCell ref="P103:U103"/>
    <mergeCell ref="V103:AA103"/>
    <mergeCell ref="P104:U104"/>
    <mergeCell ref="V104:AA104"/>
    <mergeCell ref="P105:AA105"/>
  </mergeCells>
  <pageMargins left="0.51181102362204722" right="0.51181102362204722" top="0.55118110236220474" bottom="0.55118110236220474"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 Telecafe</dc:creator>
  <cp:lastModifiedBy>Calidad Telecafe</cp:lastModifiedBy>
  <dcterms:created xsi:type="dcterms:W3CDTF">2026-07-02T16:36:34Z</dcterms:created>
  <dcterms:modified xsi:type="dcterms:W3CDTF">2026-07-06T20:22:01Z</dcterms:modified>
</cp:coreProperties>
</file>