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E:\1. SISTEMA DE GESTIÓN DE CALIDAD\REVISIÓN POR LA DIRECCIÓN\MATRIZ DE INDICADORES 2025 - REVISIÓN POR LA DIRECCIÓN\"/>
    </mc:Choice>
  </mc:AlternateContent>
  <xr:revisionPtr revIDLastSave="0" documentId="8_{DAD985D9-3183-4448-B571-826ED10263E6}" xr6:coauthVersionLast="47" xr6:coauthVersionMax="47" xr10:uidLastSave="{00000000-0000-0000-0000-000000000000}"/>
  <bookViews>
    <workbookView xWindow="-108" yWindow="-108" windowWidth="23256" windowHeight="12456" xr2:uid="{9E68E09A-6D86-48B6-985C-066D75457F02}"/>
  </bookViews>
  <sheets>
    <sheet name="PLAN DE ACCIÓN" sheetId="1" r:id="rId1"/>
  </sheets>
  <definedNames>
    <definedName name="_xlnm._FilterDatabase" localSheetId="0" hidden="1">'PLAN DE ACCIÓN'!$A$10:$BB$105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6" i="1" l="1"/>
  <c r="AC102" i="1"/>
  <c r="AC95" i="1"/>
  <c r="AC89" i="1"/>
  <c r="AC83" i="1"/>
  <c r="AC76" i="1"/>
  <c r="AC77" i="1" s="1"/>
  <c r="AC69" i="1"/>
  <c r="AC68" i="1"/>
  <c r="AC67" i="1"/>
  <c r="AC73" i="1" s="1"/>
  <c r="AC62" i="1"/>
  <c r="AC61" i="1"/>
  <c r="AC66" i="1" s="1"/>
  <c r="AC60" i="1"/>
  <c r="AC50" i="1"/>
  <c r="AC52" i="1" s="1"/>
  <c r="AC36" i="1"/>
  <c r="AC35" i="1"/>
  <c r="AD35" i="1" s="1"/>
  <c r="AC34" i="1"/>
  <c r="AC33" i="1"/>
  <c r="AC32" i="1"/>
  <c r="AC30" i="1"/>
  <c r="AC37" i="1" s="1"/>
  <c r="AD29" i="1"/>
  <c r="AD37" i="1" s="1"/>
  <c r="AC29" i="1"/>
  <c r="AD28" i="1"/>
  <c r="AC26" i="1"/>
  <c r="AC25" i="1"/>
  <c r="AC24" i="1"/>
  <c r="AC28" i="1" s="1"/>
  <c r="AD22" i="1"/>
  <c r="AC18" i="1"/>
  <c r="AC13" i="1"/>
  <c r="AC12" i="1"/>
  <c r="AC11" i="1"/>
  <c r="AC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Planeación-TC</author>
    <author>Angela Sanchez</author>
    <author>tc={43CBB6DF-D857-4859-8991-8A18DB6DCBA0}</author>
    <author>tc={E30027C4-3C31-40EC-B00B-95CD9E5AE848}</author>
    <author>tc={4C856FFD-933F-4E86-8E5C-D7238E00594A}</author>
    <author>tc={EAD880AD-4D7E-48B7-B318-A31111800C78}</author>
    <author>tc={BEEACF62-5787-41B5-8E10-FBACA819F082}</author>
    <author>tc={FD04D300-3B94-497E-AFC2-93EA2481D928}</author>
    <author>tc={644906B5-99BA-4675-97BB-7255F09025AF}</author>
    <author>tc={8C3333AF-1BA4-4A20-BC7C-369C4B55C8EE}</author>
    <author>tc={C05FFEF6-9CCC-49D8-8A45-215DB306AD41}</author>
    <author>tc={5BB96D91-0504-4708-9249-D48E0F134407}</author>
    <author>tc={72FF4016-B822-48A2-AD8A-F144E108F629}</author>
    <author>tc={00144FCB-2F6D-42A5-B158-32A0030AB9EF}</author>
    <author>tc={4825690C-91BC-49AA-98C5-E1F1DDC34949}</author>
    <author>tc={0B149C0D-553C-4406-8FF9-3AFA2F5EAA0F}</author>
    <author>tc={70CC4C7D-6A91-4C1F-9009-11A2EFD4F1FE}</author>
    <author>tc={9E54231A-4A9B-46A6-B1E5-9A08FE2D8185}</author>
    <author>tc={04E9ADED-A04C-42EF-91F7-526D915010BC}</author>
    <author>tc={70FB45EF-B0E3-4A8F-8EBD-772260C525A6}</author>
    <author>tc={B37EE649-0DDE-4309-8DDB-6B84E3073E05}</author>
    <author>tc={24354BEB-467F-4339-99D1-0AF2677FC026}</author>
    <author>tc={F09C6511-B69C-472A-BE66-6F23371BFC70}</author>
    <author>tc={2A71A1CD-CF14-4BC8-8868-892E3727BD5D}</author>
    <author>tc={FAE2C269-4068-4BF2-8561-1C860A91695B}</author>
    <author>tc={5F5133AC-BFDA-455B-B046-9EB168CE8C0F}</author>
    <author>tc={F1437587-71CE-4899-B492-4DD16999CAC2}</author>
    <author>tc={C3B64C12-C8AE-41DC-A248-8998AFE2BABF}</author>
    <author>tc={A27C9FB7-C97C-4D18-8AF7-08912D8BEA7B}</author>
    <author>tc={0E19DA52-FB6A-45D7-98E4-42B198F439C6}</author>
    <author>tc={0C16BBFB-0F80-42D6-B6DE-7BD34C3B212E}</author>
    <author>tc={DD8B6F72-2BEB-43AD-AD18-F9A9026D89BA}</author>
    <author>tc={9B36715E-1E78-4F0E-A0C5-B381ECF6A485}</author>
    <author>tc={104FFD5A-7C2A-4839-8F6B-EFA8BA64D73B}</author>
    <author>tc={246E39C4-8AC2-4814-8BC6-A7100690FBA2}</author>
    <author>tc={E0F97F89-0523-4FAA-8EE9-A179B92BDFF9}</author>
    <author>tc={9C0BBAD6-A208-461B-9CEF-2F19B7078C6D}</author>
    <author>tc={FC73814D-4290-4EEE-82F7-3A8E3962F152}</author>
    <author>tc={C5DEB4A8-5D96-4FEE-84B7-33CBAA380129}</author>
    <author>tc={E1203F5D-E376-4EEE-86C1-C87B68994D05}</author>
    <author>tc={AB16117A-8FE0-422C-B537-F797E5ABBF67}</author>
    <author>tc={D2474178-984C-45B7-8FB5-CE6266F6D8CE}</author>
    <author>tc={791B401B-2071-4A99-A904-46BFF368D39F}</author>
    <author>tc={92CF3F75-DF79-497E-B3C4-EEA3936B2183}</author>
    <author>tc={1FCD5C3C-42E3-44EC-8D3A-0DA804670C06}</author>
    <author>tc={CC8DA707-8448-4261-961F-597EF41CC54F}</author>
    <author>tc={DC0156A9-6F96-4EB0-8C57-557A17C7407D}</author>
    <author>tc={5690B03F-8B30-4CFE-BFDC-C119D2AB363B}</author>
    <author>tc={CB07D02B-9833-4CF2-91D2-63D8719A67AA}</author>
    <author>tc={30661A1E-B30F-4ECF-BEAD-D242167388FD}</author>
    <author>tc={1D9C0FD5-3380-469E-A962-5A86BAD01564}</author>
    <author>tc={7335793E-8541-4E14-9E5A-373743D25E6E}</author>
    <author>tc={39A2EF4A-A6CE-462F-AC28-50ED00986BA3}</author>
    <author>tc={2869C94D-B8D5-4AD9-99FE-C7D239FEFE7A}</author>
    <author>tc={430EB0D2-4C6D-441A-AFC4-DC50EEFA5AD9}</author>
    <author>tc={B218015D-7790-4E81-8CB6-8FD644852E63}</author>
    <author>tc={CEAE122F-3F86-4778-A0BD-A48FFB378F4F}</author>
    <author>tc={03909878-EEBC-4598-8521-81326922A75F}</author>
    <author>tc={C15D27A4-4F06-477E-8306-85495C928A75}</author>
    <author>tc={47F7C8F1-9905-43E8-BA7C-2F18383DF118}</author>
    <author>tc={A1F7CE9D-2FEE-4D65-8C40-5CEA2E4CCF34}</author>
    <author>tc={B734DA54-68A6-44B9-B1CF-B9574B1B3858}</author>
    <author>tc={69C7BAB8-CD97-49E6-B513-5454C7AA3F91}</author>
    <author>tc={888B392A-D5AB-411A-A310-F218E5B7D8A1}</author>
    <author>tc={A4C0C18F-193A-4DC5-A28C-6B915C21936C}</author>
    <author>tc={91070440-B793-48D0-8CB2-0C94C569BB95}</author>
    <author>tc={993D8DF8-50D2-46FF-B30D-EA485C916C56}</author>
    <author>tc={0ACD17AE-59F5-4D58-9C8C-C8FADF05175D}</author>
    <author>tc={722E4F6A-7BB4-4BCF-9AAF-08BCA15D84EF}</author>
    <author>tc={DFCF6813-66EF-4402-A364-BFE393FA793D}</author>
    <author>tc={3491E62F-153D-4364-8368-F1C10FF15FDD}</author>
    <author>tc={8EF5FDC6-C658-4BF4-906F-1B34804C71CE}</author>
    <author>tc={512D5694-CD85-41C7-802C-40425F1C72F8}</author>
    <author>tc={94C71EDE-4A08-471A-9257-DA9E2848ADBC}</author>
    <author>tc={51ABE5AD-B739-4C16-A15C-6170414CAC36}</author>
    <author>tc={C81910B4-9045-454E-8F0C-39885ACE396F}</author>
    <author>tc={87EB2783-3971-46B3-AB2D-0D089C4729EE}</author>
    <author>tc={74A4A333-C181-4907-9AFB-257E0FA4E2BF}</author>
    <author>tc={7BAC4531-7644-4454-BF44-48B4739FCFC4}</author>
    <author>tc={8AE61E2E-929A-4318-BF0D-893025A69DAA}</author>
    <author>tc={0FBFEEA1-CD97-46DB-833B-70A779608DCB}</author>
    <author>tc={18C3759F-115E-4B37-9412-3F6F161E6905}</author>
    <author>tc={D54C939F-55E0-4D40-9B3D-379CE00F1D7C}</author>
  </authors>
  <commentList>
    <comment ref="AI10" authorId="0" shapeId="0" xr:uid="{71ACF332-709F-4440-906E-3EDDA9C5C552}">
      <text>
        <r>
          <rPr>
            <b/>
            <sz val="8"/>
            <color indexed="81"/>
            <rFont val="Tahoma"/>
            <family val="2"/>
          </rPr>
          <t xml:space="preserve">PLANEACIÓN INSTITUCIONAL
</t>
        </r>
      </text>
    </comment>
    <comment ref="AJ10" authorId="0" shapeId="0" xr:uid="{09F3D5F8-86E2-4AFD-BADF-13594D70D7A4}">
      <text>
        <r>
          <rPr>
            <b/>
            <sz val="8"/>
            <color indexed="81"/>
            <rFont val="Tahoma"/>
            <family val="2"/>
          </rPr>
          <t>GESTIÓN PRESUPUESTALY EFICIENCIA DEL GASTO PÚBLICO</t>
        </r>
        <r>
          <rPr>
            <b/>
            <sz val="9"/>
            <color indexed="81"/>
            <rFont val="Tahoma"/>
            <family val="2"/>
          </rPr>
          <t xml:space="preserve">
</t>
        </r>
      </text>
    </comment>
    <comment ref="AK10" authorId="1" shapeId="0" xr:uid="{146926E4-D445-4CF0-8BCC-8416806EE79F}">
      <text>
        <r>
          <rPr>
            <b/>
            <sz val="8"/>
            <color indexed="81"/>
            <rFont val="Tahoma"/>
            <family val="2"/>
          </rPr>
          <t>COMPRAS Y CONTRATACIÓN PÚBLICA</t>
        </r>
        <r>
          <rPr>
            <sz val="9"/>
            <color indexed="81"/>
            <rFont val="Tahoma"/>
            <family val="2"/>
          </rPr>
          <t xml:space="preserve">
</t>
        </r>
      </text>
    </comment>
    <comment ref="AL10" authorId="0" shapeId="0" xr:uid="{33424FF5-D3E0-4BA2-B408-3B4B5573CB56}">
      <text>
        <r>
          <rPr>
            <b/>
            <sz val="8"/>
            <color indexed="81"/>
            <rFont val="Tahoma"/>
            <family val="2"/>
          </rPr>
          <t>TALENTO HUMANO</t>
        </r>
      </text>
    </comment>
    <comment ref="AM10" authorId="0" shapeId="0" xr:uid="{B107AF66-0133-4D22-B332-8475ACA689FD}">
      <text>
        <r>
          <rPr>
            <b/>
            <sz val="8"/>
            <color indexed="81"/>
            <rFont val="Tahoma"/>
            <family val="2"/>
          </rPr>
          <t>INTEGRIDAD</t>
        </r>
      </text>
    </comment>
    <comment ref="AN10" authorId="0" shapeId="0" xr:uid="{36E2D55B-8662-432C-9730-79D83958C980}">
      <text>
        <r>
          <rPr>
            <b/>
            <sz val="8"/>
            <color indexed="81"/>
            <rFont val="Tahoma"/>
            <family val="2"/>
          </rPr>
          <t>TRANSPARENCIA, ACCESO A LA INFORMACIÓN PÚBLICA Y LUCHA CONTRA LA CORRUPCIÓN</t>
        </r>
      </text>
    </comment>
    <comment ref="AO10" authorId="0" shapeId="0" xr:uid="{27331A7A-1196-4BBD-8197-CAFF06979C0A}">
      <text>
        <r>
          <rPr>
            <b/>
            <sz val="8"/>
            <color indexed="81"/>
            <rFont val="Tahoma"/>
            <family val="2"/>
          </rPr>
          <t>FORTALECIMIENTO ORGANIZACIONAL Y SIMPLIFICACIÓN DE PROCESOS</t>
        </r>
        <r>
          <rPr>
            <sz val="11"/>
            <color indexed="81"/>
            <rFont val="Tahoma"/>
            <family val="2"/>
          </rPr>
          <t xml:space="preserve">
</t>
        </r>
      </text>
    </comment>
    <comment ref="AP10" authorId="0" shapeId="0" xr:uid="{42679115-605B-4D75-91D8-3C01561B2EF0}">
      <text>
        <r>
          <rPr>
            <b/>
            <sz val="8"/>
            <color indexed="81"/>
            <rFont val="Tahoma"/>
            <family val="2"/>
          </rPr>
          <t>SERVICIO AL CIUDADANO</t>
        </r>
      </text>
    </comment>
    <comment ref="AQ10" authorId="0" shapeId="0" xr:uid="{7B540F4E-BA1C-4C1C-99CB-7A4A93D1B449}">
      <text>
        <r>
          <rPr>
            <b/>
            <sz val="8"/>
            <color indexed="81"/>
            <rFont val="Tahoma"/>
            <family val="2"/>
          </rPr>
          <t>PARTICIPACIÓN CIUDADANA EN LA GESTIÓN PÚBLICA</t>
        </r>
        <r>
          <rPr>
            <sz val="9"/>
            <color indexed="81"/>
            <rFont val="Tahoma"/>
            <family val="2"/>
          </rPr>
          <t xml:space="preserve">
</t>
        </r>
      </text>
    </comment>
    <comment ref="AR10" authorId="0" shapeId="0" xr:uid="{37019D06-9D78-47E3-B038-8DD94A1D305D}">
      <text>
        <r>
          <rPr>
            <b/>
            <sz val="8"/>
            <color indexed="81"/>
            <rFont val="Tahoma"/>
            <family val="2"/>
          </rPr>
          <t>RACIONALIZACIÓN DE TRÁMITES</t>
        </r>
      </text>
    </comment>
    <comment ref="AS10" authorId="0" shapeId="0" xr:uid="{D51317F3-5349-4314-8FA2-4E92ED93B522}">
      <text>
        <r>
          <rPr>
            <b/>
            <sz val="8"/>
            <color indexed="81"/>
            <rFont val="Tahoma"/>
            <family val="2"/>
          </rPr>
          <t>GOBIERNO DIGITAL</t>
        </r>
        <r>
          <rPr>
            <sz val="9"/>
            <color indexed="81"/>
            <rFont val="Tahoma"/>
            <family val="2"/>
          </rPr>
          <t xml:space="preserve">
</t>
        </r>
      </text>
    </comment>
    <comment ref="AT10" authorId="0" shapeId="0" xr:uid="{1B04DBAF-A100-49CE-BC9E-23F2A667CBD2}">
      <text>
        <r>
          <rPr>
            <b/>
            <sz val="8"/>
            <color indexed="81"/>
            <rFont val="Tahoma"/>
            <family val="2"/>
          </rPr>
          <t xml:space="preserve">SEGURIDAD DIGITAL
</t>
        </r>
      </text>
    </comment>
    <comment ref="AU10" authorId="0" shapeId="0" xr:uid="{BAF86F7A-4B5C-4ED2-BDD9-CD3875198C57}">
      <text>
        <r>
          <rPr>
            <b/>
            <sz val="8"/>
            <color indexed="81"/>
            <rFont val="Tahoma"/>
            <family val="2"/>
          </rPr>
          <t>DEFENSA JURÍDICA</t>
        </r>
        <r>
          <rPr>
            <sz val="9"/>
            <color indexed="81"/>
            <rFont val="Tahoma"/>
            <family val="2"/>
          </rPr>
          <t xml:space="preserve">
</t>
        </r>
      </text>
    </comment>
    <comment ref="AV10" authorId="0" shapeId="0" xr:uid="{4F871DFF-45F9-4D62-A812-A7AA6092C743}">
      <text>
        <r>
          <rPr>
            <b/>
            <sz val="8"/>
            <color indexed="81"/>
            <rFont val="Tahoma"/>
            <family val="2"/>
          </rPr>
          <t>MEJORA NORMATIVA</t>
        </r>
        <r>
          <rPr>
            <sz val="9"/>
            <color indexed="81"/>
            <rFont val="Tahoma"/>
            <family val="2"/>
          </rPr>
          <t xml:space="preserve">
</t>
        </r>
      </text>
    </comment>
    <comment ref="AW10" authorId="0" shapeId="0" xr:uid="{C326257C-9C65-4E00-96CD-6D3F5B633105}">
      <text>
        <r>
          <rPr>
            <b/>
            <sz val="8"/>
            <color indexed="81"/>
            <rFont val="Tahoma"/>
            <family val="2"/>
          </rPr>
          <t>GESTIÓN DEL CONOCIMIENTO Y LA INNOVACIÓN</t>
        </r>
        <r>
          <rPr>
            <sz val="9"/>
            <color indexed="81"/>
            <rFont val="Tahoma"/>
            <family val="2"/>
          </rPr>
          <t xml:space="preserve">
</t>
        </r>
      </text>
    </comment>
    <comment ref="AX10" authorId="0" shapeId="0" xr:uid="{E3E2525E-7EF1-4D79-AA0F-D1A40D16348D}">
      <text>
        <r>
          <rPr>
            <b/>
            <sz val="8"/>
            <color indexed="81"/>
            <rFont val="Tahoma"/>
            <family val="2"/>
          </rPr>
          <t>GESTIÓN DOCUMENTAL</t>
        </r>
        <r>
          <rPr>
            <sz val="8"/>
            <color indexed="81"/>
            <rFont val="Tahoma"/>
            <family val="2"/>
          </rPr>
          <t xml:space="preserve">
</t>
        </r>
      </text>
    </comment>
    <comment ref="AY10" authorId="0" shapeId="0" xr:uid="{FBD01EF1-676A-42E8-A48C-DAA510E82243}">
      <text>
        <r>
          <rPr>
            <b/>
            <sz val="8"/>
            <color indexed="81"/>
            <rFont val="Tahoma"/>
            <family val="2"/>
          </rPr>
          <t>GESTIÓN DE LA INFORMACIÓN ESTADÍSTICA</t>
        </r>
      </text>
    </comment>
    <comment ref="AZ10" authorId="0" shapeId="0" xr:uid="{D8985CFF-5D66-43F0-9364-1B476E3FDF5E}">
      <text>
        <r>
          <rPr>
            <b/>
            <sz val="8"/>
            <color indexed="81"/>
            <rFont val="Tahoma"/>
            <family val="2"/>
          </rPr>
          <t>SEGUIMIENTO Y EVALUACIÓN DEL DESEMPEÑO INSTITUCIONAL</t>
        </r>
      </text>
    </comment>
    <comment ref="BA10" authorId="1" shapeId="0" xr:uid="{F662362B-CC33-4E01-B96A-0D36794D779B}">
      <text>
        <r>
          <rPr>
            <b/>
            <sz val="8"/>
            <color indexed="81"/>
            <rFont val="Tahoma"/>
            <family val="2"/>
          </rPr>
          <t>CONTROL INTERNO</t>
        </r>
      </text>
    </comment>
    <comment ref="V11" authorId="2" shapeId="0" xr:uid="{43CBB6DF-D857-4859-8991-8A18DB6DCBA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la situación contractual y financiera encontrada en la Entidad, la cual, al parecer, está relacionada con la suscripción de los contratos interadministrativos, los cuales están siendo examinados desde el punto de vista financiero, jurídico y técnico, especialmente para determinar la rentabilidad, viabilidad y conveniencia de los mismos, en consecuencia, se plantea una disminución del valor de los ingresos de la línea complementaria de logística. PPTO INICIAL en la línea comercial por valor de $106.023.834.585  SERVICIOS PRESTADOS A LAS EMPRESAS Y SERVICIOS DE PRODUCCION SOLO SE RECAUDO EL 53.6 %. Y los ingresos presupuestados en el fueron proyectados en el año 2023 con líneas de negocios que no tenían la certeza de recibirlos.
</t>
      </text>
    </comment>
    <comment ref="V12" authorId="3" shapeId="0" xr:uid="{E30027C4-3C31-40EC-B00B-95CD9E5AE84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 la disminución del valor de los ingresos de la línea complementaria de logística, se ve afectada la línea GASTOS DE COMERCIALIZACION Y PRODUCCION. Al recibir la institución y ver el estado en el que estaba se opta por aplicar austeridad en el gasto, conllevan a un equilibrio presupuestal, garantizando que los gastos no fueran superiores a los ingresos ocasionando un déficit presupuestal. 
</t>
      </text>
    </comment>
    <comment ref="V13" authorId="4" shapeId="0" xr:uid="{4C856FFD-933F-4E86-8E5C-D7238E00594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 respecto al recaudo de los ingresos del canal al cierre de la vigencia 2024, TELECAFE se encuentra ejecutando contratos de logística, contratos de cesión de espacios y pautas publicitarias, que se tiene contemplado facturar por encima del 90% de total del recaudo, dado que se encuentran en ejecución y los desembolsos son posteriores a las mismas.
</t>
      </text>
    </comment>
    <comment ref="V14" authorId="5" shapeId="0" xr:uid="{EAD880AD-4D7E-48B7-B318-A31111800C7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rotación de cartera del canal es muy sana, se han mejorado considerablemente los días 
</t>
      </text>
    </comment>
    <comment ref="V15" authorId="6" shapeId="0" xr:uid="{BEEACF62-5787-41B5-8E10-FBACA819F082}">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muestra la liquidez de la empresa para pagar sus obligaciones en el corto plazo. Lo ideal es que se igual o mayor a uno y se da en veces. El dos significa que por cada peso que debo en el pasivo cuento con dos pesos para responder por dicha obligación. Que tiene un nivel de liquidez muy bueno.</t>
      </text>
    </comment>
    <comment ref="P16" authorId="7" shapeId="0" xr:uid="{FD04D300-3B94-497E-AFC2-93EA2481D928}">
      <text>
        <t>[Comentario encadenado]
Su versión de Excel le permite leer este comentario encadenado; sin embargo, las ediciones que se apliquen se quitarán si el archivo se abre en una versión más reciente de Excel. Más información: https://go.microsoft.com/fwlink/?linkid=870924
Comentario:
    El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t>
      </text>
    </comment>
    <comment ref="P17" authorId="8" shapeId="0" xr:uid="{644906B5-99BA-4675-97BB-7255F09025AF}">
      <text>
        <t>[Comentario encadenado]
Su versión de Excel le permite leer este comentario encadenado; sin embargo, las ediciones que se apliquen se quitarán si el archivo se abre en una versión más reciente de Excel. Más información: https://go.microsoft.com/fwlink/?linkid=870924
Comentario:
    El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t>
      </text>
    </comment>
    <comment ref="P18" authorId="9" shapeId="0" xr:uid="{8C3333AF-1BA4-4A20-BC7C-369C4B55C8EE}">
      <text>
        <t>[Comentario encadenado]
Su versión de Excel le permite leer este comentario encadenado; sin embargo, las ediciones que se apliquen se quitarán si el archivo se abre en una versión más reciente de Excel. Más información: https://go.microsoft.com/fwlink/?linkid=870924
Comentario:
    El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t>
      </text>
    </comment>
    <comment ref="V19" authorId="10" shapeId="0" xr:uid="{C05FFEF6-9CCC-49D8-8A45-215DB306AD41}">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promedio de utilidad real de la línea complementaria de negocios; es decir, operación logística y central de medios en promedio es de 9.6% indicando que se ha mejorado mucho en las negociones para que después de costos y gastos necesarios para la operación, el canal pueda obtener esta utilidad que permita el cumplimiento de la misionalidad de la entidad</t>
      </text>
    </comment>
    <comment ref="V20" authorId="11" shapeId="0" xr:uid="{5BB96D91-0504-4708-9249-D48E0F134407}">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promedio de calificación de proveedores es de 4.49, aunque no es baja, está por debajo un punto de lo proyectado, dado que en los criterios de evaluación se está exigiendo mucha más calidad en la prestación del bien o servicio</t>
      </text>
    </comment>
    <comment ref="V21" authorId="12" shapeId="0" xr:uid="{72FF4016-B822-48A2-AD8A-F144E108F62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calificación de proveedores de operación logística y central de medios, entre los cuales varios obtuvieron una calificación aceptable lo que baja el promedio de la calificación general</t>
      </text>
    </comment>
    <comment ref="V23" authorId="13" shapeId="0" xr:uid="{00144FCB-2F6D-42A5-B158-32A0030AB9EF}">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año 2023 se obtuvieron resultados superiores a los esperados, toda vez que las ventas de las comercializadoras se incrementaron gracias al fortalecimiento de las relaciones. En el año 2024 las ventas de las comercializadoras bajaron, ya que las nuevas políticas y buenas prácticas de la coordinación financiera de no realizar cruces de cuentas, afectaron los resultados en ventas. Se espera normalidad para el año 2025.</t>
      </text>
    </comment>
    <comment ref="V24" authorId="14" shapeId="0" xr:uid="{4825690C-91BC-49AA-98C5-E1F1DDC34949}">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presupuesto de ventas para el año 2024 fue acertado, sin embargo estar por debajo 4 puntos del resultado obedeció a la falta de fuerza de ventas en el eje cafetero y a la disminución en ventas por parte de las comercializadoras.</t>
      </text>
    </comment>
    <comment ref="V25" authorId="15" shapeId="0" xr:uid="{0B149C0D-553C-4406-8FF9-3AFA2F5EAA0F}">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año 2024, se incrementaron las alianzas de patrocinadores de programas, lo que llevó a una sobreejecución en el cumplimiento del presupuesto.</t>
      </text>
    </comment>
    <comment ref="V26" authorId="16" shapeId="0" xr:uid="{70CC4C7D-6A91-4C1F-9009-11A2EFD4F1FE}">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año 2024, se cumplió con el presupuesto de vinculación a eventos por parte del canal Telecafé.</t>
      </text>
    </comment>
    <comment ref="P27" authorId="17" shapeId="0" xr:uid="{9E54231A-4A9B-46A6-B1E5-9A08FE2D8185}">
      <text>
        <t>[Comentario encadenado]
Su versión de Excel le permite leer este comentario encadenado; sin embargo, las ediciones que se apliquen se quitarán si el archivo se abre en una versión más reciente de Excel. Más información: https://go.microsoft.com/fwlink/?linkid=870924
Comentario:
    El resultado de la encuesta de satisfacción para el año 2024 fue el esperado.</t>
      </text>
    </comment>
    <comment ref="V29" authorId="18" shapeId="0" xr:uid="{04E9ADED-A04C-42EF-91F7-526D915010BC}">
      <text>
        <t>[Comentario encadenado]
Su versión de Excel le permite leer este comentario encadenado; sin embargo, las ediciones que se apliquen se quitarán si el archivo se abre en una versión más reciente de Excel. Más información: https://go.microsoft.com/fwlink/?linkid=870924
Comentario:
    Durante este semestre se evidencia el aumento de contenido de plataformas para canales regionales como: RED TAL - ABRE CÁMARA - CANAL DW - ALIANZAS CON  CANALES REGIONALES  Y NACIONALES, es por esto que el contenido regional disminuye sin restarle importancia a la cultura e identidad de la región, con esto  se garantiza una variedad en el contenido audiovisual.</t>
      </text>
    </comment>
    <comment ref="V31" authorId="19" shapeId="0" xr:uid="{70FB45EF-B0E3-4A8F-8EBD-772260C525A6}">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aumento del indicador se debe a las grandes alianzas generadas  con plataformas audiovisuales nacionales e internacionales que ofrecen contenido para todo tipo de audiencias entre ellas tenemos: Abre cámara- Red tal - canal dw y alianzas con otros canales.</t>
      </text>
    </comment>
    <comment ref="V32" authorId="20" shapeId="0" xr:uid="{B37EE649-0DDE-4309-8DDB-6B84E3073E0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1. En total las trasmisiones producidas y emitidas por Telecafé en 2024 fueron 30.                                                      2. 11 trasmisiones se realizaron fuera de ciudades capitales (Armenia , Manizales, Pereira).                                  3. Se realizó la producción de una trasmisión especial a un externo sin emisión  por pantalla principal.                               4. En ciudades  sedes de Telecafé  hubo 18 trasmisiones </t>
      </text>
    </comment>
    <comment ref="V33" authorId="21" shapeId="0" xr:uid="{24354BEB-467F-4339-99D1-0AF2677FC026}">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segundo semestre del 2024, el resultado ha sido satisfactorio teniendo en cuenta los procesos que se llevan acabo para garantizar una buena calidad en los contenido y así hemos garantizado al televidente una buena producción audiovisual, cumpliendo con nuestra política de informar, entretener y educar a la audiencia de todas las edades .</t>
      </text>
    </comment>
    <comment ref="P34" authorId="22" shapeId="0" xr:uid="{F09C6511-B69C-472A-BE66-6F23371BFC70}">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27 convocatorias fueron ejecutadas a satisfacción de Telecafé, cumpliendo con los requisitos de calidad y técnicos exigidos por el, estos contenidos enriquecerán nuestra parrilla para 2025, puesto a que la mayoría de producciones audiovisuales tenía narrativas de región, permitiéndonos conservar las tradiciones culturales del Eje Cafetero. El cronograma de emisión estas piezas audiovisuales ya se realizó e inician desde el mes de marzo de 2025</t>
      </text>
    </comment>
    <comment ref="P35" authorId="23" shapeId="0" xr:uid="{2A71A1CD-CF14-4BC8-8868-892E3727BD5D}">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27 convocatorias fueron ejecutadas a satisfacción de Telecafé, cumpliendo con los requisitos de calidad y técnicos exigidos por el, estos contenidos enriquecerán nuestra parrilla para 2025, puesto a que la mayoría de producciones audiovisuales tenía narrativas de región, permitiéndonos conservar las tradiciones culturales del Eje Cafetero. El cronograma de emisión estas piezas audiovisuales ya se realizó e inician desde el mes de marzo de 2025</t>
      </text>
    </comment>
    <comment ref="AA38" authorId="24" shapeId="0" xr:uid="{FAE2C269-4068-4BF2-8561-1C860A91695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39" authorId="25" shapeId="0" xr:uid="{5F5133AC-BFDA-455B-B046-9EB168CE8C0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40" authorId="26" shapeId="0" xr:uid="{F1437587-71CE-4899-B492-4DD16999CAC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41" authorId="27" shapeId="0" xr:uid="{C3B64C12-C8AE-41DC-A248-8998AFE2BABF}">
      <text>
        <t>[Comentario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internacionales.
*Producción de videos para redes sociales, donde se logró humanizar la marca por medio de sus colaboradores.</t>
      </text>
    </comment>
    <comment ref="AA42" authorId="28" shapeId="0" xr:uid="{A27C9FB7-C97C-4D18-8AF7-08912D8BEA7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43" authorId="29" shapeId="0" xr:uid="{0E19DA52-FB6A-45D7-98E4-42B198F439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44" authorId="30" shapeId="0" xr:uid="{0C16BBFB-0F80-42D6-B6DE-7BD34C3B212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AA45" authorId="31" shapeId="0" xr:uid="{DD8B6F72-2BEB-43AD-AD18-F9A9026D89B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
      </text>
    </comment>
    <comment ref="V47" authorId="32" shapeId="0" xr:uid="{9B36715E-1E78-4F0E-A0C5-B381ECF6A485}">
      <text>
        <t>[Comentario encadenado]
Su versión de Excel le permite leer este comentario encadenado; sin embargo, las ediciones que se apliquen se quitarán si el archivo se abre en una versión más reciente de Excel. Más información: https://go.microsoft.com/fwlink/?linkid=870924
Comentario:
    Plan contenido en la Resolución No. 00080 de MinTIC – FUTIC de 2024 “Por la cual se asignan recursos y se ordena un desembolso para la financiación del plan de inversión en la vigencia 2024 del operador regional de televisión pública SOCIEDAD DE TELEVISIÓN DE CALDAS, RISARALDA Y QUINDÍO LTDA.”, en la que se asignaron los recursos aprobados en el Plan de Inversión de TELECAFÉ LTDA., a 31 de diciembre de 2024 se adjudicaron la totalidad de los dieciséis (16) procesos contractuales proyectados, recibiéndose a satisfacción la totalidad de estos.</t>
      </text>
    </comment>
    <comment ref="V49" authorId="33" shapeId="0" xr:uid="{104FFD5A-7C2A-4839-8F6B-EFA8BA64D73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Actualmente la red de transmisión analógica brinda cobertura de la señal audiovisual de Telecafé LTDA en 51 de los 53 municipios del eje cafetero, cubriendo aproximadamente un 96,23% de la región.
</t>
      </text>
    </comment>
    <comment ref="V50" authorId="34" shapeId="0" xr:uid="{246E39C4-8AC2-4814-8BC6-A7100690FBA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términos de confiabilidad de la red por fallos, inestabilidad operativa o salidas del servicio el indicador se sitúo en un 94%, este indicador se obtiene al restarle a uno (1) el cociente entre el número de casos de mantenimiento correctivos dividido el número de casos de mantenimiento preventivos o que se planificaron para las 18 estaciones multiplicado por cien. El indicador muestra que el sistema de transmisión puede ser calificado como un sistema de alta confiabilidad a la hora de asegurar el servicio de televisión y de telecomunicaciones, para el año 2024 solo se tuvieron cuatro (04) casos de mantenimiento correctivos versus los 72 servicios planificados para esta vigencia.
</t>
      </text>
    </comment>
    <comment ref="V51" authorId="35" shapeId="0" xr:uid="{E0F97F89-0523-4FAA-8EE9-A179B92BDFF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 este indicador es posible analizar varios aspectos, el primero es que la resolución de casos de mantenimiento correctivo tuvo un alcance del 71% de casos solucionados a diciembre de 2024, los casos que siguen abiertos corresponden a equipos que depende su reparación de algún repuesto que debe venir de otra ciudad o país o pendientes de autorización de envió a reparación a laboratorio especializado. En lo que corresponde al mantenimiento preventivo, se presentó un cumplimiento del 100% frente a lo planeado en el cronograma anual, para la vigencia 2024 se pretende continuar con la misma periodicidad de mantenimientos, ya que se evidencian buenos resultados y el indicador diseñado para esta estrategia sigue mostrando un buen comportamiento.
En cuanto al cronograma proyectado para los equipos pertenecientes a la red de transmisión, se ejecutó de manera trimestral y en cumplimiento con lo planeado.
</t>
      </text>
    </comment>
    <comment ref="V54" authorId="36" shapeId="0" xr:uid="{9C0BBAD6-A208-461B-9CEF-2F19B7078C6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obtuvo una variación de 0.82% se obtuvo un ahorro significativo en el consumo energético.</t>
      </text>
    </comment>
    <comment ref="V55" authorId="37" shapeId="0" xr:uid="{FC73814D-4290-4EEE-82F7-3A8E3962F1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obtuvo una variación de 02.61% se obtuvo un ahorro significativo en el consumo energético.
</t>
      </text>
    </comment>
    <comment ref="V56" authorId="38" shapeId="0" xr:uid="{C5DEB4A8-5D96-4FEE-84B7-33CBAA38012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obtuvo una variación de 11.0% se obtuvo un ahorro significativo en el consumo energético.
</t>
      </text>
    </comment>
    <comment ref="V57" authorId="39" shapeId="0" xr:uid="{E1203F5D-E376-4EEE-86C1-C87B68994D0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identifica una reducción del consumo de combustible en las unidades móviles.
</t>
      </text>
    </comment>
    <comment ref="V58" authorId="40" shapeId="0" xr:uid="{AB16117A-8FE0-422C-B537-F797E5ABBF6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identifica una reducción del consumo de combustible en las unidades móviles.
</t>
      </text>
    </comment>
    <comment ref="V59" authorId="41" shapeId="0" xr:uid="{D2474178-984C-45B7-8FB5-CE6266F6D8C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identifica un aumento del consumo de combustible en las plantas eléctricas móviles, respecto al año pasado, debido al incremento de servicios de alquiler de planta eléctrica.
</t>
      </text>
    </comment>
    <comment ref="V61" authorId="42" shapeId="0" xr:uid="{791B401B-2071-4A99-A904-46BFF368D39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Durante el segundo semestre del año 2024, se adelantaron acciones importantes alineadas con las estrategias de gobierno TI, dentro de las que se destacan: 
ü	Conformidad: se ha hecho seguimiento a los diferentes procesos con el fin de que se tenga trazabilidad de la información, a nivel de mantenimientos de equipos, tiempos de respuesta a requerimientos internos (Mesa de servicios, soportes).
ü	Optimización de las compras TI: se han adquirido recientemente equipos de cómputo, salas de edición y equipos de alto performance computacional, hardware y software que apunte al buen desempeño de las labores de los colaboradores del canal.
ü	Criterios de adopción y compras: con la adquisición de infraestructura tecnológica se apunta de manera directa a la optimización de procesos y actividades que se desarrollan dentro de la Entidad.
ü	Gestión de proveedores: se aplica un esquema de control y seguimiento para poder controlar los procesos y contratos que se tienen con diferentes proveedores.
ü	Transferencia de información: capacitaciones para grupos de interés, sobre el manejo de las diferentes herramientas y programas, adquiridos para el buen desempeño de las funciones asociadas a cada cargo. 
ü	Se continua con la implementación del Plan Estratégico de las Tecnologías de la Información y Comunicaciones PETI en la Entidad, el cual nos permite tener una visión amplia de la estrategia de TI en la que se lleva un 75 % de su finalización.
La cual hay que tener cuenta que no se encuentra en su totalidad, es importante seguir la estructuración y el plan de seguimiento propuesto.
</t>
      </text>
    </comment>
    <comment ref="V62" authorId="43" shapeId="0" xr:uid="{92CF3F75-DF79-497E-B3C4-EEA3936B218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Durante el segundo semestre del año 2024, se adelantaron acciones importantes alineadas con las estrategias de gobierno TI, dentro de las que se destacan: 
ü	Conformidad: se ha hecho seguimiento a los diferentes procesos con el fin de que se tenga trazabilidad de la información, a nivel de mantenimientos de equipos, tiempos de respuesta a requerimientos internos (Mesa de servicios, soportes).
ü	Optimización de las compras TI: se han adquirido recientemente equipos de cómputo, salas de edición y equipos de alto performance computacional, hardware y software que apunte al buen desempeño de las labores de los colaboradores del canal.
ü	Criterios de adopción y compras: con la adquisición de infraestructura tecnológica se apunta de manera directa a la optimización de procesos y actividades que se desarrollan dentro de la Entidad.
ü	Gestión de proveedores: se aplica un esquema de control y seguimiento para poder controlar los procesos y contratos que se tienen con diferentes proveedores.
ü	Transferencia de información: capacitaciones para grupos de interés, sobre el manejo de las diferentes herramientas y programas, adquiridos para el buen desempeño de las funciones asociadas a cada cargo. 
ü	Se continua con la implementación del Plan Estratégico de las Tecnologías de la Información y Comunicaciones PETI en la Entidad, el cual nos permite tener una visión amplia de la estrategia de TI en la que se lleva un 75 % de su finalización.
La cual hay que tener cuenta que no se encuentra en su totalidad, es importante seguir la estructuración y el plan de seguimiento propuesto.
</t>
      </text>
    </comment>
    <comment ref="V63" authorId="44" shapeId="0" xr:uid="{1FCD5C3C-42E3-44EC-8D3A-0DA804670C0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Durante el segundo semestre de 2024, desde la gestión de TI se identificó la necesidad de garantizar la actualización constante de las políticas de seguridad de la información y de TI en la entidad. Esto se realizó siguiendo los lineamientos institucionales y con base en la normativa internacional ISO 27001, asegurando la supervisión y mejora continua de los procedimientos de trabajo. Como resultado, se llevó a cabo una modificación y reestructuración de dichas políticas, incluyendo los siguientes cambios:
·	Revisión y Actualización de la Política de Proyectos de TI
·	Políticas energéticas específicas: Se incluyen medidas para el ahorro de energía en dispositivos de TI.
·	Uso de herramientas de colaboración: Se fomenta el uso de videoconferencias y plataformas digitales.
·	Capacitaciones en seguridad de la información: Se establece un programa anual de formación.
·	Acceso a la información: Se fortalecen los controles de acceso y autenticación.
·	Gestión de activos TI: Se establecen nuevas categorías y registros de activos tecnológicos.
·	Cumplimiento normativo: Se agregan referencias a leyes y regulaciones actualizadas.
·	Algunas definiciones fueron modificadas o reorganizadas para mejorar la claridad.
·	Se optimizó el lenguaje en apartados sobre ciberseguridad y administración de sistemas.
·	Mejora en la estructura y organización: La nueva versión presenta una mayor claridad en la distribución de secciones.
·	Refuerzo en seguridad y cumplimiento: Se han fortalecido los controles y normativas para garantizar la protección de datos.
·	Incorporación de tecnologías emergentes: Se enfatiza en el uso de herramientas digitales para la colaboración y eficiencia operativa.
</t>
      </text>
    </comment>
    <comment ref="V64" authorId="45" shapeId="0" xr:uid="{CC8DA707-8448-4261-961F-597EF41CC54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Las diferentes áreas de la Entidad se encargaron de la actualización de la información requerida en la normativa aplicable para la transparencia y acceso a la información pública, de esta manera, durante el primer semestre del año 2024 se logró que el 85% de la información requerida en la página web estuviera actualizada y debidamente publicada.
</t>
      </text>
    </comment>
    <comment ref="V65" authorId="46" shapeId="0" xr:uid="{DC0156A9-6F96-4EB0-8C57-557A17C7407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realizaron 240 mantenimientos preventivos a los equipos de cómputo, de los cuales solo 3 requirieron mantenimiento correctivo, lo que estuvo obtuvo un buen impacto en los mantenimientos ya por otro lado también se identificó una necesidad muy grande de renovación tecnológica en las salas de edición para garantizar la productiva misional. Estas intervenciones permitieron optimizar el rendimiento y la seguridad de los sistemas mediante la identificación y aplicación de actualizaciones de software y parches de seguridad, la verificación y gestión de copias de seguridad, la limpieza física de los equipos, y la corrección de errores técnicos. Estas acciones no solo contribuyeron a extender la vida útil de los dispositivos, sino que también mejoraron la productividad y experiencia de los usuarios finales, garantizando un entorno tecnológico más estable y eficiente.
</t>
      </text>
    </comment>
    <comment ref="V67" authorId="47" shapeId="0" xr:uid="{5690B03F-8B30-4CFE-BFDC-C119D2AB363B}">
      <text>
        <t>[Comentario encadenado]
Su versión de Excel le permite leer este comentario encadenado; sin embargo, las ediciones que se apliquen se quitarán si el archivo se abre en una versión más reciente de Excel. Más información: https://go.microsoft.com/fwlink/?linkid=870924
Comentario:
    Aunque se cuenta con el PETH aún faltan campañas por implementar que serán abordadas durante la vigencia 2025</t>
      </text>
    </comment>
    <comment ref="V68" authorId="48" shapeId="0" xr:uid="{CB07D02B-9833-4CF2-91D2-63D8719A67AA}">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actividades programadas en el cronograma se cumplieron satisfactoriamente</t>
      </text>
    </comment>
    <comment ref="V69" authorId="49" shapeId="0" xr:uid="{30661A1E-B30F-4ECF-BEAD-D242167388FD}">
      <text>
        <t>[Comentario encadenado]
Su versión de Excel le permite leer este comentario encadenado; sin embargo, las ediciones que se apliquen se quitarán si el archivo se abre en una versión más reciente de Excel. Más información: https://go.microsoft.com/fwlink/?linkid=870924
Comentario:
    Aunque no se cumplió la meta del 90%, es importante resaltar que se realizaron más capacitaciones que el año inmediatamente anterior, para un total de 52 capacitaciones de las 60 programadas.</t>
      </text>
    </comment>
    <comment ref="P70" authorId="50" shapeId="0" xr:uid="{1D9C0FD5-3380-469E-A962-5A86BAD0156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resultado tan positivo en la evaluación de desempeño y competencia del personal demuestra el alto compromiso del personal frente a sus labores y obligaciones y sentido de pertenencia </t>
      </text>
    </comment>
    <comment ref="P71" authorId="51" shapeId="0" xr:uid="{7335793E-8541-4E14-9E5A-373743D25E6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
</t>
      </text>
    </comment>
    <comment ref="P72" authorId="52" shapeId="0" xr:uid="{39A2EF4A-A6CE-462F-AC28-50ED00986BA3}">
      <text>
        <t>[Comentario encadenado]
Su versión de Excel le permite leer este comentario encadenado; sin embargo, las ediciones que se apliquen se quitarán si el archivo se abre en una versión más reciente de Excel. Más información: https://go.microsoft.com/fwlink/?linkid=870924
Comentario:
    Durante la vigencia 2024 se cuenta con una persona contrata con condición de discapacidad</t>
      </text>
    </comment>
    <comment ref="P74" authorId="53" shapeId="0" xr:uid="{2869C94D-B8D5-4AD9-99FE-C7D239FEFE7A}">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año 2024 se ejecuto el 92 % de cumplimiento del cronograma de capacitaciones, el cual se llevó a cabo en las tres sedes (Armenia, Pereira y Manizales) no se cumplió la totalidad del porcentaje porque en el primer semestre no hubo forma de programar las capacitaciones correspondientes con la empresa temporal.</t>
      </text>
    </comment>
    <comment ref="V76" authorId="54" shapeId="0" xr:uid="{430EB0D2-4C6D-441A-AFC4-DC50EEFA5AD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las actividades programadas (22) se ejecutaron 19. Debido a que algunas actividades se contrataron, pero están en ejecución para el 2025</t>
      </text>
    </comment>
    <comment ref="P78" authorId="55" shapeId="0" xr:uid="{B218015D-7790-4E81-8CB6-8FD644852E6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78" authorId="56" shapeId="0" xr:uid="{CEAE122F-3F86-4778-A0BD-A48FFB378F4F}">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P79" authorId="57" shapeId="0" xr:uid="{03909878-EEBC-4598-8521-81326922A75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79" authorId="58" shapeId="0" xr:uid="{C15D27A4-4F06-477E-8306-85495C928A75}">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P80" authorId="59" shapeId="0" xr:uid="{47F7C8F1-9905-43E8-BA7C-2F18383DF11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80" authorId="60" shapeId="0" xr:uid="{A1F7CE9D-2FEE-4D65-8C40-5CEA2E4CCF34}">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P81" authorId="61" shapeId="0" xr:uid="{B734DA54-68A6-44B9-B1CF-B9574B1B385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inventario en el mes de marzo
</t>
      </text>
    </comment>
    <comment ref="V81" authorId="62" shapeId="0" xr:uid="{69C7BAB8-CD97-49E6-B513-5454C7AA3F91}">
      <text>
        <t>[Comentario encadenado]
Su versión de Excel le permite leer este comentario encadenado; sin embargo, las ediciones que se apliquen se quitarán si el archivo se abre en una versión más reciente de Excel. Más información: https://go.microsoft.com/fwlink/?linkid=870924
Comentario:
    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
      </text>
    </comment>
    <comment ref="V82" authorId="63" shapeId="0" xr:uid="{888B392A-D5AB-411A-A310-F218E5B7D8A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completaron las actividades programadas para el mantenimiento de la planta físico por falta de recursos, ya que requieren una inversión importante, entre los que se encuentra cambio de techo, pintura, cambio de cielo raso de la rotonda, puerta garaje  y otras puertas </t>
      </text>
    </comment>
    <comment ref="P84" authorId="64" shapeId="0" xr:uid="{A4C0C18F-193A-4DC5-A28C-6B915C21936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están ejecutando lasa auditorías acorde con lo programado</t>
      </text>
    </comment>
    <comment ref="V84" authorId="65" shapeId="0" xr:uid="{91070440-B793-48D0-8CB2-0C94C569BB9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están ejecutando lasa auditorías acorde con lo programado</t>
      </text>
    </comment>
    <comment ref="P85" authorId="66" shapeId="0" xr:uid="{993D8DF8-50D2-46FF-B30D-EA485C916C5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campaña de autocontrol
</t>
      </text>
    </comment>
    <comment ref="V85" authorId="67" shapeId="0" xr:uid="{0ACD17AE-59F5-4D58-9C8C-C8FADF05175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realizó campaña de autocontrol
</t>
      </text>
    </comment>
    <comment ref="P86" authorId="68" shapeId="0" xr:uid="{722E4F6A-7BB4-4BCF-9AAF-08BCA15D84E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realiza seguimiento en el mes de mayo, correspondiente al primer cuatrimestre de la vigencia</t>
      </text>
    </comment>
    <comment ref="X86" authorId="69" shapeId="0" xr:uid="{DFCF6813-66EF-4402-A364-BFE393FA793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realizaron los respectivos seguimientos al PTEP, verificando el cumplimiento de lo dispuesto en cada componente</t>
      </text>
    </comment>
    <comment ref="P87" authorId="70" shapeId="0" xr:uid="{3491E62F-153D-4364-8368-F1C10FF15FDD}">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mes de agosto se presenta ante la gerencia, el resultado del seguimiento con corte al primer semestre de la vigencia de los planes de mejoramiento</t>
      </text>
    </comment>
    <comment ref="V87" authorId="71" shapeId="0" xr:uid="{8EF5FDC6-C658-4BF4-906F-1B34804C71CE}">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mes de agosto se presenta ante la gerencia, el resultado del seguimiento con corte al primer semestre de la vigencia de los planes de mejoramiento</t>
      </text>
    </comment>
    <comment ref="P88" authorId="72" shapeId="0" xr:uid="{512D5694-CD85-41C7-802C-40425F1C72F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calificación obtenida disminuyó significativamente frente a la vigencia anterior. En esta medición se tiene en cuenta: Ambiente propicio para el ejercicio de control, evaluación estratégica de riesgo, actividades de control efectiva, actividades de monitoreo sistemáticas y orientadas a la mejora e información y comunicación relevante y oportuna para el control. </t>
      </text>
    </comment>
    <comment ref="V90" authorId="73" shapeId="0" xr:uid="{94C71EDE-4A08-471A-9257-DA9E2848ADBC}">
      <text>
        <t>[Comentario encadenado]
Su versión de Excel le permite leer este comentario encadenado; sin embargo, las ediciones que se apliquen se quitarán si el archivo se abre en una versión más reciente de Excel. Más información: https://go.microsoft.com/fwlink/?linkid=870924
Comentario:
    El día 26 de diciembre de 2024 desde la Secretaría General se socializó a través de correo electrónico con los funcionarios y Áreas del Canal, el Manual Interno de Contratación y el Manual de Supervisión e Interventoría.</t>
      </text>
    </comment>
    <comment ref="V91" authorId="74" shapeId="0" xr:uid="{51ABE5AD-B739-4C16-A15C-6170414CAC36}">
      <text>
        <t>[Comentario encadenado]
Su versión de Excel le permite leer este comentario encadenado; sin embargo, las ediciones que se apliquen se quitarán si el archivo se abre en una versión más reciente de Excel. Más información: https://go.microsoft.com/fwlink/?linkid=870924
Comentario:
    El Normograma de la entidad se actualizó por segunda vez en la vigencia 2024 el 27 de diciembre y se publicó a través de la página web de TELECAFÉ LTDA. y se socializó a los funcionarios a través de correo electrónico</t>
      </text>
    </comment>
    <comment ref="V92" authorId="75" shapeId="0" xr:uid="{C81910B4-9045-454E-8F0C-39885ACE396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contestaron la totalidad de PQRS y derechos de petición recepcionados durante el segundo semestre del año 2024. Se tiene información de 120 PQRSF recepcionadas en el segundo semestre. En lo posible se trata de contestar en un tiempo inferior a 10 días hábiles, independientemente del tipo de requerimiento, aclarando que las peticiones emanadas por parte de los Entes de Control y autoridades judiciales, se contestan en tiempo inferior de conformidad con el plazo otorgado por la entidad en particular.</t>
      </text>
    </comment>
    <comment ref="V93" authorId="76" shapeId="0" xr:uid="{87EB2783-3971-46B3-AB2D-0D089C4729EE}">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abogado externo inició los procesos de cobro prejurídico con la totalidad de los clientes reportados por parte del Área Financiera, no materializando hasta el momento necesidad de iniciar ejecutivos, toda vez que la cartera se ha venido recaudando conforme a la etapa previa a inicio de ejecutivo. En el momento que se estime la necesidad de iniciar los procesos litigiosos respectivos ante juzgado, este se hará con aquellos que cumplan con las condiciones de documentación pertinentes para radicación de los ejecutivos correspondientes, tendientes a recuperación de cartera morosa. Así mismo, el abogado externo cuenta con usuario de la plataforma ekogui, donde alimenta las piezas procesales de los procesos a favor y en contra del Canal.
Aunado a lo anterior, se adelantó por parte del abogado externo, cobros en el marco de la Ley 14 de 1991, práctica que no se tenía en la entidad y que ha dejado a 31 de diciembre de 2024, un recaudo por un valor de $135.667.955</t>
      </text>
    </comment>
    <comment ref="V94" authorId="77" shapeId="0" xr:uid="{74A4A333-C181-4907-9AFB-257E0FA4E2BF}">
      <text>
        <t>[Comentario encadenado]
Su versión de Excel le permite leer este comentario encadenado; sin embargo, las ediciones que se apliquen se quitarán si el archivo se abre en una versión más reciente de Excel. Más información: https://go.microsoft.com/fwlink/?linkid=870924
Comentario:
    Cien por ciento (100%). Desde el Área Jurídica fueron publicados en su totalidad en la PLATAFORMA SECOP II todos los documentos de procesos a través de Convocatoria Pública y/o Invitación Directa, conforme a lo establecido en el Manual Interno de Contratación. Y se inicio la práctica de publicación de toda la documentación precontractual de las diferentes modalidades de contratación, incluso si el Manual Interno solicita menos documentación en la publicación.</t>
      </text>
    </comment>
    <comment ref="V96" authorId="78" shapeId="0" xr:uid="{7BAC4531-7644-4454-BF44-48B4739FCFC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cumplieron todas las actividades programas dentro del cronograma del SGC</t>
      </text>
    </comment>
    <comment ref="P98" authorId="79" shapeId="0" xr:uid="{8AE61E2E-929A-4318-BF0D-893025A69DA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
</t>
      </text>
    </comment>
    <comment ref="V103" authorId="80" shapeId="0" xr:uid="{0FBFEEA1-CD97-46DB-833B-70A779608DC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actualizó el Manual de Comunicaciones, incluyendo la política de comunicaciones y el manual de identidad visual que complementa la campaña desde el área de comunicaciones para el buen uso de las herramientas disponibles por el canal</t>
      </text>
    </comment>
    <comment ref="V104" authorId="81" shapeId="0" xr:uid="{18C3759F-115E-4B37-9412-3F6F161E6905}">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la vigencia 2024 el PECO cumplió con lo programado:
42 boletines internos
10 campañas internas
8 fotonoticias
10 clasificados y emprendedor de la semana
Tiquetera de la felicidad
campaña de liderazgo, compañerismo
 y responsabilidad, 
Grupo de difusión WhatsApp
Campaña endulza tu día
89 comunicados de prensa
5 campañas externas
Programa descubriendo Telecafé (más de 60 visitas guiadas, más de 1200 estudiantes de los colegios, escuelas y universidades del eje cafetero)
Mesas de participación en la TV pública</t>
      </text>
    </comment>
    <comment ref="V105" authorId="82" shapeId="0" xr:uid="{D54C939F-55E0-4D40-9B3D-379CE00F1D7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comunicación tiene una percepción positiva del 92% . Sin embargo, hay un 8% de respuestas negativas, lo que indica que la comunicación interna puede ser un área de mejora.
</t>
      </text>
    </comment>
  </commentList>
</comments>
</file>

<file path=xl/sharedStrings.xml><?xml version="1.0" encoding="utf-8"?>
<sst xmlns="http://schemas.openxmlformats.org/spreadsheetml/2006/main" count="1343" uniqueCount="609">
  <si>
    <t>Telecafé Ltda.</t>
  </si>
  <si>
    <t>Código: ECM-FOR-18</t>
  </si>
  <si>
    <t>SISTEMA DE GESTIÓN DE CALIDAD</t>
  </si>
  <si>
    <t>Fecha: 22-Ene-2024</t>
  </si>
  <si>
    <t>Plan de acción 2024 - 2027</t>
  </si>
  <si>
    <t>Plan de acción 2025</t>
  </si>
  <si>
    <t>Versión 1</t>
  </si>
  <si>
    <t>LÍNEA ESTRATÉGICA</t>
  </si>
  <si>
    <t>PROCESO</t>
  </si>
  <si>
    <t>MACRO PROCESO</t>
  </si>
  <si>
    <t>OBJETIVO ESTRATÉGICO</t>
  </si>
  <si>
    <t>ESTRATEGIA</t>
  </si>
  <si>
    <t>PLAN DE ACCIÓN</t>
  </si>
  <si>
    <t>INDICADOR</t>
  </si>
  <si>
    <t>FÓRMULA</t>
  </si>
  <si>
    <t>UNIDAD DE MEDIDA</t>
  </si>
  <si>
    <t>PERIODICIDAD</t>
  </si>
  <si>
    <t>FUENTE</t>
  </si>
  <si>
    <t>TIPO DE INDICADOR</t>
  </si>
  <si>
    <t>TENDENCIA</t>
  </si>
  <si>
    <t>LÍNEA BASE</t>
  </si>
  <si>
    <t>META 2025</t>
  </si>
  <si>
    <t>Resultados primer semestre</t>
  </si>
  <si>
    <t>Resultados segundo semestre</t>
  </si>
  <si>
    <t>ANÁLISIS DEL COMPORTAMIENTO DE LOS RESULTADOS</t>
  </si>
  <si>
    <t>% EJECUTADO  DEL PROYECTO EJECUTADO A 30 DE JUNIO DE 2025</t>
  </si>
  <si>
    <t>% EJECUTADO DEL OBJETIVO EJECUTADO A 31 DE DICIEMBRE DE 2023</t>
  </si>
  <si>
    <t>RIESGOS Y LIMITACIONES DEL INDICADOR</t>
  </si>
  <si>
    <t>RESPONSABLE</t>
  </si>
  <si>
    <t>COMPONENTE DE CALIDAD</t>
  </si>
  <si>
    <t>MIPG - MODELO INTEGRADO DE PLANEACIÓN Y GESTIÓN</t>
  </si>
  <si>
    <t>DIMENSIÓN ASOCIADA</t>
  </si>
  <si>
    <t>POLÍTICAS</t>
  </si>
  <si>
    <t>Ene</t>
  </si>
  <si>
    <t>Feb</t>
  </si>
  <si>
    <t>Mar</t>
  </si>
  <si>
    <t>Abr</t>
  </si>
  <si>
    <t>May</t>
  </si>
  <si>
    <t>Jun</t>
  </si>
  <si>
    <t>Jul</t>
  </si>
  <si>
    <t>Ago</t>
  </si>
  <si>
    <t>Sep</t>
  </si>
  <si>
    <t>Oct</t>
  </si>
  <si>
    <t>Nov</t>
  </si>
  <si>
    <t>Dic</t>
  </si>
  <si>
    <t xml:space="preserve">1. TELECAFÉ es equilibrio financiero </t>
  </si>
  <si>
    <t>GESTIÓN DE RECURSOS
GR</t>
  </si>
  <si>
    <t>APOYO</t>
  </si>
  <si>
    <t>1.1.  Equilibrar las finanzas del Canal, a través de la gestión, administración y control eficiente de los recursos financieros de la entidad</t>
  </si>
  <si>
    <r>
      <rPr>
        <b/>
        <sz val="9"/>
        <color theme="1"/>
        <rFont val="Aptos Narrow"/>
        <family val="2"/>
      </rPr>
      <t>1.1.1. TELECAFÉ expresa equilibrio financiero:</t>
    </r>
    <r>
      <rPr>
        <sz val="9"/>
        <color theme="1"/>
        <rFont val="Aptos Narrow"/>
        <family val="2"/>
      </rPr>
      <t xml:space="preserve">
</t>
    </r>
    <r>
      <rPr>
        <i/>
        <sz val="9"/>
        <color theme="1"/>
        <rFont val="Aptos Narrow"/>
        <family val="2"/>
      </rPr>
      <t xml:space="preserve">Centrar los esfuerzos financieros para generar equilibrio y crecimiento económico del Canal, administrando eficientemente los recursos financieros para garantizar el normal funcionamiento de la entidad, logrando una continuidad en las actividades misionales de TELECAFÉ  </t>
    </r>
  </si>
  <si>
    <t>Seguimiento al presupuesto de la Entidad, ejecutando el recurso presupuestado adecuadamente</t>
  </si>
  <si>
    <t>Ejecución de ingresos</t>
  </si>
  <si>
    <t>Ejecución/Ingresos aprobados</t>
  </si>
  <si>
    <t>%</t>
  </si>
  <si>
    <t>Semestral (acumulable)</t>
  </si>
  <si>
    <t>Presupuesto</t>
  </si>
  <si>
    <t>Eficiencia</t>
  </si>
  <si>
    <t>Positiva</t>
  </si>
  <si>
    <t>Para la vigencia 2025 se tiene un recaudo estimado del 95% del total de los ingresos presupuestados, a 30 de junio del 2025 se tiene un recaudo del 53% del total de los ingresos, esto quiere decir que la empresa tiene cinco puntos por encima de lo presupuestado, debería llevar a junio 30 de 2025 un porcentaje de 47,5%. Esto muestra el buen manejo del presupuesto en materia de recaudo de ingresos.</t>
  </si>
  <si>
    <t>1. Ejecutar el presupuesto de ingresos en un porcentaje menor al porcentaje del presupuesto de gastos adquiridos.
2. Ejecutar porcentajes inferiores por la línea de ingresos corrientes  que permitan asumir los gastos con esta fuente de recurso.</t>
  </si>
  <si>
    <t>Coordinador Administrativo y Financiero</t>
  </si>
  <si>
    <t>Educar, entretener e informar a través de la producción, programación, emisión, transmisión y comercialización de contenidos que identifiquen la identidad regional</t>
  </si>
  <si>
    <t>3. Gestión con valores para resultados. (de la ventanilla hacia adentro)
4. Evaluación para resultados</t>
  </si>
  <si>
    <t>Ejecución de gastos</t>
  </si>
  <si>
    <t>Ejecución/Gastos aprobados</t>
  </si>
  <si>
    <t>Se tiene proyectado una ejecución de gastos equivalente al 85% del total de presupuesto, a la fecha se tiene comprometido el 78% del total del presupuesto, está pendiente por comprometer el 7% para alcanzar la meta propuesta. Siempre la entidad ejecuta los contratos de la línea misional y de la línea complementaria de negocio primer que recibir vía ejecución de ingresos el recaudo.</t>
  </si>
  <si>
    <t>1. Ejecutar  presupuesto de gastos de la entidad, superior al presupuesto de ingresos.</t>
  </si>
  <si>
    <t>Garantizar la autosostenibilidad y seguridad financiera</t>
  </si>
  <si>
    <t>Recaudo por venta de servicios</t>
  </si>
  <si>
    <t>Total presupuestado por venta de servicios /Valor recaudado por venta de servicios</t>
  </si>
  <si>
    <t>Soportes contables</t>
  </si>
  <si>
    <t>Con respecto al recaudo de los ingresos del canal al primer semestre del año 2025, TELECAFE se encuentra en un porcentaje del 53% del recaudo, actualmente ejecutando contratos de logística, plan de medios contratos de cesión de espacios y pautas publicitarias, que se tiene contemplado facturar por encima del 90% de total del recaudo, dado que se encuentran en ejecución y los desembolsos son posteriores a las mismas.</t>
  </si>
  <si>
    <t>1. Errores en las proyecciones del presupuesto de ventas
2. Desviación de clientes a otros tipos de plataformas para su inversión 
3. Cambios en las prioridades presupuestales de los clientes.
4. Retraso en el recaudo de la cartera
5. Destinación incorrecta de los recursos de liquidez
6. Orden de austeridad en el gasto de los clientes.
7. Restricciones de Ley, por las garantías en los procesos electorales.</t>
  </si>
  <si>
    <t>Rotación de Cartera</t>
  </si>
  <si>
    <t>360/(Ventas acumuladas/promedio cartera año corrido)</t>
  </si>
  <si>
    <t>Días</t>
  </si>
  <si>
    <t xml:space="preserve">Semestral  </t>
  </si>
  <si>
    <t>Negativa</t>
  </si>
  <si>
    <t>90 días</t>
  </si>
  <si>
    <t>La rotación de cartera del canal es muy sana, se han mejorado considerablemente la rapidez del canal para recaudar sus cuentas por cobrar, haciendo más eficienta la operatividad del canal</t>
  </si>
  <si>
    <t>1. Que el cliente no cuente con la liquidez para el pago oportuno de la obligación.
2. Que no se cuente con una obligación clara, expresa y exigible que respalde el cobro efectivo de la obligación.</t>
  </si>
  <si>
    <t>Gestión de Recursos</t>
  </si>
  <si>
    <t>Índice de liquidez</t>
  </si>
  <si>
    <t>Activo corriente / Pasivo corriente</t>
  </si>
  <si>
    <t>Unidad</t>
  </si>
  <si>
    <t>Anual</t>
  </si>
  <si>
    <t>Contabilidad</t>
  </si>
  <si>
    <t>SLB</t>
  </si>
  <si>
    <t>Este indicador muestra la liquidez de la empresa para pagar sus obligaciones en el corto plazo. Lo ideal de este indicador es que sea igual o mayor a uno y se da en veces. Para el periodo del 30 de junio de 2025 la entidad cuanta con un indicador del 3,72 significa que por cada peso que la empresa debe en el pasivo corriente, cuenta con 3,72 pesos en el activo corriente para cubrir dichas obligaciones.</t>
  </si>
  <si>
    <t xml:space="preserve">1. Retraso en el recaudo de la cartera
2. Incumplimiento en el presupuesto de Ventas
3. Destinación incorrecta de los recursos de liquidez </t>
  </si>
  <si>
    <t>2. Direccionamiento Estratégico
4. Evaluación para resultados</t>
  </si>
  <si>
    <t>Obtener EBITDA positivo</t>
  </si>
  <si>
    <t>EBITDA</t>
  </si>
  <si>
    <t>(Utilidad operacional + depreciaciones + amortizaciones y provisiones)/ingresos operacionales</t>
  </si>
  <si>
    <t>El margen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 
Se tiene un margen esperado del 6%, a corte del 30 de junio el margen ebitda esta en el 13%. Muy por encima de lo esperado, esto quiere decir que se viene realizando una gestión administrativa muy responsable y eficiente con los recursos de la empresa.</t>
  </si>
  <si>
    <t>1. Errores en la consolidación de la información como depreciaciones, amortizaciones y provisiones</t>
  </si>
  <si>
    <t>Aumentar el nivel de sostenibilidad</t>
  </si>
  <si>
    <t>Autosostenibilidad</t>
  </si>
  <si>
    <t xml:space="preserve">Ingresos propios de telecomunicaciones /
Total Ingresos de television + subvenciones </t>
  </si>
  <si>
    <t>Este indicador estuvo por encima en un 7% proveniente de una austeridad en el gasto y unos ingresos que se han garantizado con los contratos de la línea del misional, pauta publicitaria, cesión de espacios al incrementar el presupuesto para el misional, adicional, la línea complementaria de negocio, operación logística y plan de medios.</t>
  </si>
  <si>
    <r>
      <rPr>
        <b/>
        <sz val="9"/>
        <color theme="1"/>
        <rFont val="Aptos Narrow"/>
        <family val="2"/>
      </rPr>
      <t xml:space="preserve">1.1.2. TELECAFÉ expresa diversidad de servicios </t>
    </r>
    <r>
      <rPr>
        <sz val="9"/>
        <color theme="1"/>
        <rFont val="Aptos Narrow"/>
        <family val="2"/>
      </rPr>
      <t xml:space="preserve">
</t>
    </r>
    <r>
      <rPr>
        <i/>
        <sz val="9"/>
        <color theme="1"/>
        <rFont val="Aptos Narrow"/>
        <family val="2"/>
      </rPr>
      <t>Buscar la oportunidad en la gestión de recursos a través de la línea complementaria de negocios que contribuyan con la financiación de los objetivos trazados por nuestra entidad, coadyuvando a la autosostenibilidad de TELECAFÉ</t>
    </r>
  </si>
  <si>
    <t>Aumentar los ingresos percibidos por la gestión de negocios estratégicos (operación logística y central de medios) que permitan conducir a Telecafé al cumplimiento de su misión</t>
  </si>
  <si>
    <t>Ingresos por línea complementaria de negocios</t>
  </si>
  <si>
    <t xml:space="preserve">Total ingresos Línea complementaria de negocios / 
total de Ingresos del Canal </t>
  </si>
  <si>
    <t>Como la mayoría de los clientes con los cuales se tienen contratos de la línea completaría son entidades del orden nacional, por los PAC que manejan en gran parte la facturación del mes de noviembre y diciembre los pagos se realizaron en el primer trimestre del año 2025.</t>
  </si>
  <si>
    <t xml:space="preserve">1. Inexistencia de contratos interadministrativos 
2. Variacion politicas gubernamentales </t>
  </si>
  <si>
    <t>Utilidad real de ingresos por concepto de  negocios (línea complementaria)</t>
  </si>
  <si>
    <t>(Utilidad de los negocios efectuados en la vigencia/Meta de utilidad proyectada para la vigencia por concepto de nuevos negocios (línea complementaria)) * 100%.</t>
  </si>
  <si>
    <t>Semestral</t>
  </si>
  <si>
    <t>El promedio de utilidad real de la línea complementaria de negocios; es decir, operación logística y central de medios en promedio es de 11% indicando que se ha mejorado mucho en las negociones para que después de costos y gastos necesarios para la operación, el canal pueda obtener esta utilidad que permita el cumplimiento de la misionalidad de la entidad</t>
  </si>
  <si>
    <t xml:space="preserve">1. Inexistencia de contratos interadministrativos 
2. Desconocimiento de las negociaciones
3. No contar con claridad con la información de los contratos interadmnistrativos </t>
  </si>
  <si>
    <r>
      <rPr>
        <b/>
        <sz val="9"/>
        <color theme="1"/>
        <rFont val="Aptos Narrow"/>
        <family val="2"/>
      </rPr>
      <t>1.1.3 TELECAFÉ expresa selección de proveedores</t>
    </r>
    <r>
      <rPr>
        <sz val="9"/>
        <color theme="1"/>
        <rFont val="Aptos Narrow"/>
        <family val="2"/>
      </rPr>
      <t xml:space="preserve">
</t>
    </r>
    <r>
      <rPr>
        <i/>
        <sz val="9"/>
        <color theme="1"/>
        <rFont val="Aptos Narrow"/>
        <family val="2"/>
      </rPr>
      <t xml:space="preserve">Evaluar la prestación del servicio, bien o producto de los proveedores del Canal, con el fin de establecer el cumplimiento, la calidad y el grado de satisfacción de TELECAFÉ </t>
    </r>
  </si>
  <si>
    <t>Mejorar el nivel de desempeño de sus proveedores</t>
  </si>
  <si>
    <t>Evaluación de proveedores misionales</t>
  </si>
  <si>
    <t>Promedio de la calificación de proveedores</t>
  </si>
  <si>
    <t>No.</t>
  </si>
  <si>
    <t>Evaluación de proveedores</t>
  </si>
  <si>
    <t>Efectividad</t>
  </si>
  <si>
    <t>El promedio de calificación de proveedores es de 4.85, resultado por encima de la meta proyectada, demostrando que se está exigiendo mucha más calidad en la prestación del bien o servicio
Para desarrollar la Evaluación de Proveedores, se tiene en cuenta los siguientes factores: 
Entrega de acuerdo con especificaciones, Cumplimiento en la entrega, Cumplimiento con la cantidad pactada, Atención a requerimientos, Cumplimiento con servicio posventa, Cumplimiento condiciones comerciales, Oportunidad en la atención de PQR posventa, Cumplimiento de calidad de garantías y seguros</t>
  </si>
  <si>
    <t xml:space="preserve">1. Inclumplimiento por parte del proveedor
2. Modificación a los tiempos contractuales por lo que no se pueda realizar la evaluación en la vigencia </t>
  </si>
  <si>
    <t>Evaluación de proveedores OL</t>
  </si>
  <si>
    <t>Promedio de la calificación de proveedores OL</t>
  </si>
  <si>
    <t>Para el primer semestre no aplicó la evaluación ya que no se había ejecutado el 50% del contrato como indica el procedimiento</t>
  </si>
  <si>
    <t>% CUMPLIMIENTO GESTIÓN DE RECURSOS</t>
  </si>
  <si>
    <t>COMERCIALIZACIÓN Y MERCADEO 
CM</t>
  </si>
  <si>
    <t>1.2. Generar ingresos que promuevan la sostenibilidad financiera</t>
  </si>
  <si>
    <r>
      <rPr>
        <b/>
        <sz val="9"/>
        <color theme="1"/>
        <rFont val="Aptos Narrow"/>
        <family val="2"/>
      </rPr>
      <t>1.2.1. TELECAFÉ expresa oferta comercial</t>
    </r>
    <r>
      <rPr>
        <sz val="9"/>
        <color theme="1"/>
        <rFont val="Aptos Narrow"/>
        <family val="2"/>
      </rPr>
      <t xml:space="preserve">
</t>
    </r>
    <r>
      <rPr>
        <i/>
        <sz val="9"/>
        <color theme="1"/>
        <rFont val="Aptos Narrow"/>
        <family val="2"/>
      </rPr>
      <t>Fortalecer la calidad de los servicios comerciales ofertados como nuestra fuente de ingresos más significativa, fidelizando nuestros clientes actuales y explorando nuevos mercados, con estrategias que conlleven a aumentar la gestión comercial, incrementando las ventas por concepto de servicios de televisión.</t>
    </r>
  </si>
  <si>
    <t>Incrementar el volumen de  ventas de servicios de televisión</t>
  </si>
  <si>
    <t>Volumen de ventas de servicios de televisión</t>
  </si>
  <si>
    <t>(Total ventas mes año actual - total ventas mes año anterior)/Total ventas mes año anterior</t>
  </si>
  <si>
    <t>Información comercial</t>
  </si>
  <si>
    <t>Eficacia</t>
  </si>
  <si>
    <t>Se presenta un incremento en ventas con respecto al mismo periodo del año anterior.</t>
  </si>
  <si>
    <t>1. Errores en las proyecciones del presupuesto de ventas
2. Desviación de clientes a otros tipos de plataformas para su inversión 
3. Cambios en las prioridades presupuestales de los clientes.
4. Orden de austeridad en el gasto de los clientes.
5. Restricciones de Ley, por las garantías en los procesos electorales.
6. Negociaciones especiales desde la alta dirección que no generan cobro</t>
  </si>
  <si>
    <t>Comercial y Mercadeo</t>
  </si>
  <si>
    <t>Comercialización de contenidos que representan la identidad regional y que garanticen la satisfacción del cliente y el mejoramiento continuo</t>
  </si>
  <si>
    <t>3. Gestión con valores para resultados. (de la ventanilla hacia adentro)</t>
  </si>
  <si>
    <t>Cumplir con el presupuesto de ventas de servicios de televisión</t>
  </si>
  <si>
    <t>Presupuesto de ventas de servicios de televisión</t>
  </si>
  <si>
    <t>Total Ventas/Ventas presupuestadas</t>
  </si>
  <si>
    <t>Semestral 
100% al finalizar el año (50% semestral)</t>
  </si>
  <si>
    <t>El presupuesto de ventas para el año 2025 tuvo un incremento del 50% con respecto al año 2024, subió de $3.340.743.000 a $5.000.000.000. Actualmente tenemos comercialización de nuestro portafolio a nivel nacional solo de 2 comercializadoras, mientras que en el año 2024 se tenía la presencia nacional de 4. Al cierre del primer semestre del 2025, se esperaba llevar el 35% del presupuesto anual, cifra esperada de acuerdo a los históricos en ventas del canal.</t>
  </si>
  <si>
    <t>4. Evaluación para resultados</t>
  </si>
  <si>
    <r>
      <rPr>
        <b/>
        <sz val="9"/>
        <color theme="1"/>
        <rFont val="Aptos Narrow"/>
        <family val="2"/>
      </rPr>
      <t>1.2.2. TELECAFÉ expresa recordación</t>
    </r>
    <r>
      <rPr>
        <sz val="9"/>
        <color theme="1"/>
        <rFont val="Aptos Narrow"/>
        <family val="2"/>
      </rPr>
      <t xml:space="preserve">
</t>
    </r>
    <r>
      <rPr>
        <i/>
        <sz val="9"/>
        <color theme="1"/>
        <rFont val="Aptos Narrow"/>
        <family val="2"/>
      </rPr>
      <t>Realizar activación de nuestra marca TELECAFÉ, buscando ser la primera opción televisiva del Eje Cafetero para comercializar, recorrer el territorio para lograr alianzas y hacer presencia en diferentes eventos que visibilicen nuestra marca, mostremos lo que hacemos y nos reconozcan a nivel nacional.</t>
    </r>
  </si>
  <si>
    <t xml:space="preserve">Ofrecer los productos y servicios de Telecafé  a clientes públicos y privados a través de diversas estrategias de mercadeo, para generar alianzas para promoción conjunta de eventos, actividades representativas de ciudad, entre otras, con el fin de posicionar al canal </t>
  </si>
  <si>
    <t>Alianzas Comerciales</t>
  </si>
  <si>
    <t>Total de alianzas comerciales / presupuesto de alianzas comerciales</t>
  </si>
  <si>
    <t xml:space="preserve">Eficacia </t>
  </si>
  <si>
    <t>Se está cumpliendo con el presupuesto de alianzas 2025</t>
  </si>
  <si>
    <t>1. Incumplimiento en los compromisos y obligaciones con los demás medios. 
2. Modificaciones en la vigencia de los contratos.
3. Cambio de planes de comunicación
4. Restricciones de Ley, por las garantías en los procesos electorales
5. Limitaciones en el Presupuesto asignado por Telecafé para mercadeo</t>
  </si>
  <si>
    <t>Vinculación a Eventos</t>
  </si>
  <si>
    <t>Total vinculaciones a eventos/presupuesto vinculaciones a eventos</t>
  </si>
  <si>
    <t>Información de mercadeo</t>
  </si>
  <si>
    <r>
      <rPr>
        <b/>
        <sz val="9"/>
        <color theme="1"/>
        <rFont val="Aptos Narrow"/>
        <family val="2"/>
      </rPr>
      <t>1.2.3. TELECAFÉ expresa satisfacción del cliente</t>
    </r>
    <r>
      <rPr>
        <sz val="9"/>
        <color theme="1"/>
        <rFont val="Aptos Narrow"/>
        <family val="2"/>
      </rPr>
      <t xml:space="preserve">
</t>
    </r>
    <r>
      <rPr>
        <i/>
        <sz val="9"/>
        <color theme="1"/>
        <rFont val="Aptos Narrow"/>
        <family val="2"/>
      </rPr>
      <t>Evaluar y medir los servicios prestados por TELLECAFÉ en busca de la mejora continua, a través de una encuesta para nuestros clientes activos que permita determinar la satisfacción del cliente</t>
    </r>
  </si>
  <si>
    <t>Evaluar la prestación de  los servicios por  parte de Telecafé</t>
  </si>
  <si>
    <t>Satisfacción del Cliente</t>
  </si>
  <si>
    <t>Promedio de los resultados de la encuesta de satisfacción del cliente externo</t>
  </si>
  <si>
    <t>El resultado de la encuesta de satisfacción para el año 2025 fue el esperado.</t>
  </si>
  <si>
    <t>1. Falta de disposición de los clientes para contestar la encuesta</t>
  </si>
  <si>
    <t>% CUMPLIMIENTO COMERCIAL Y MERCADEO</t>
  </si>
  <si>
    <t xml:space="preserve">2. TELECAFÉ es Identidad Regional </t>
  </si>
  <si>
    <t>PRODUCCIÓN Y PROGRAMACIÓN 
PD - PG</t>
  </si>
  <si>
    <t>MISIONAL</t>
  </si>
  <si>
    <t>2.1. Producir y realizar contenidos audiovisuales de calidad y multiplataforma</t>
  </si>
  <si>
    <r>
      <rPr>
        <b/>
        <sz val="9"/>
        <color theme="1"/>
        <rFont val="Aptos Narrow"/>
        <family val="2"/>
      </rPr>
      <t>2.1.1. TELECAFÉ expresa la idiosincrasia de la Región</t>
    </r>
    <r>
      <rPr>
        <sz val="9"/>
        <color theme="1"/>
        <rFont val="Aptos Narrow"/>
        <family val="2"/>
      </rPr>
      <t xml:space="preserve">
</t>
    </r>
    <r>
      <rPr>
        <i/>
        <sz val="9"/>
        <color theme="1"/>
        <rFont val="Aptos Narrow"/>
        <family val="2"/>
      </rPr>
      <t xml:space="preserve">Fortalecer la producción, transmisión y emisión de contenidos para pantalla y multiplataforma de alta calidad, atractivo, diverso y proyectados 100% a la comercialización y a la obtención diferentes audiencias que permitan consumir el contenido desde nuestra señal principal, señal 2 y desde diferentes medios y/o plataformas (streaming – redes sociales).
</t>
    </r>
  </si>
  <si>
    <t xml:space="preserve">Promover la producción de programas regionales para la pantalla tradicional, fortaleciendo la contribución social de Telecafé con una programación y contenidos  de alta calidad que aporten a la educación y la integración del Eje Cafetero </t>
  </si>
  <si>
    <t>Programación Regional</t>
  </si>
  <si>
    <t>Número de programas regionales/ Número total de programas de la parrilla</t>
  </si>
  <si>
    <t>Parrilla de programación</t>
  </si>
  <si>
    <t>Durante este primer  semestre se evidencia un aumento  de contenidos regionales en relación con el total de la programación del semestre anterior, debido  a una mayor inversión en la producción de  programas que identifican la región , asi mismo un aumento en la demanda de contenidos regionales por parte de la audiencia , reflejando un crecimiento en la importancia y la visibilidad  de programas regionales  que  garantizan una variedad en el contenido audiovisual.</t>
  </si>
  <si>
    <t>1. Poca iniciativa de los productores de la región para producir contenidos audiovisuales
2. Falta de recursos económicos para la producción de contenidos</t>
  </si>
  <si>
    <t>Producción y Programación</t>
  </si>
  <si>
    <t xml:space="preserve">Fortalecer la contribución social de Telecafé con una programación y contenidos  de alta calidad que aporten a la educación y la integración del Eje Cafetero </t>
  </si>
  <si>
    <t>Producciones propias</t>
  </si>
  <si>
    <t>Número de programas producidos por el canal/total de programas</t>
  </si>
  <si>
    <t xml:space="preserve">Gracias a los recursos financiados por FUTIC, nuestra producción audiovisual aumentó debido a la creación de nuevos formatos y contenidos propios, creados  a partir  las necesidades de los televidentes, esto se evidenció en la smesas de particiapción que se realizaron en 2024 en Armenia, Pereira y Manizales, donde los asistentes generaron información valiosa para la creación de las nuevas producciones audiovisuales que se emiten en 2025 por la pantalla principal de Telecafé y las pantallas alternativas. </t>
  </si>
  <si>
    <t>1. Bajo presupuesto para la producción de programas en la región</t>
  </si>
  <si>
    <t>Diversificar la parrilla de programación con contenidos de interés general, educación y entretenimiento de carácter nacional e internacional</t>
  </si>
  <si>
    <t>Producciones nacionales y extranjeras</t>
  </si>
  <si>
    <t>Número de programas nacionales y extranjeros/ Número total de programas de la parrilla</t>
  </si>
  <si>
    <t>Existe una disminución poco notoria  del indicador debido algunos hábitos de consumo, pero se sigue fortaleciendo con alianzas generadas con plataformas audiovisuales nacionales e internacionales que ofrecen contenido para todo tipo de audiencias entre ellas tenemos: Abre cámara- Red tal - canal dw y alianzas con otros canales.</t>
  </si>
  <si>
    <t>1. Bajo presupuesto para la adquisición de producciones nacionales y extranjeras</t>
  </si>
  <si>
    <t>Descentralizar la realización de contenidos dentro de la región y fuera de sus sedes principales, buscando escenarios diferentes para la realización de los programas para lograr reconocimiento y posicionamiento de Telecafé como prestador de servicios audiovisuales</t>
  </si>
  <si>
    <t>Descentralización de la programación</t>
  </si>
  <si>
    <t xml:space="preserve">No. de transmisiones </t>
  </si>
  <si>
    <t>PGT</t>
  </si>
  <si>
    <t xml:space="preserve">En total las trasmisiones producidas y emitidas por Telecafé en los primeros 6 meses de 2025 son 26, cerca del 80% de la meta propuesta para la vifgencia actual. Un resultado que habla de la eficiencia y eficacia del area de producción y progrmación en cuanto a explorar la riqueza cultural del triángulo del Café. Ademas, se evidencia la buena planificación y proyección a la hora de generar contenidos de calidad y de edentidad de región. todo lo anterior con el objetivo de que los territorios sean protagonistas en la panatalla principal de Telecafé </t>
  </si>
  <si>
    <t>1. Poca demanda de servicios de producción.
2. Altos costos de producción y baja utilidad para Telecafé.
3. Posible cambio de objetivos estratégicos de contenido de Telecafé
4. Inexistencia del recursos humano. técnico y recursos presupuestales  necesarios para el diseño y desarrollo de los eventos o transmisiones especiales
5. Situaciones de tipo estructural, presupuestal o legal extraordinarios que eviten la realización de este tipo de contenidos.</t>
  </si>
  <si>
    <t>Evaluar de manera períodica la calidad de los contenidos de todos los programas que hacen parte de la parrilla de programación</t>
  </si>
  <si>
    <t>Evaluación de programación</t>
  </si>
  <si>
    <t>Promedio del resultado de la evaluación de programas</t>
  </si>
  <si>
    <t>Evaluación de programas</t>
  </si>
  <si>
    <t>Este primer semestre de  2025, el resultado ha sido satisfactorio teniendo en cuenta los procesos que se llevan acabo para garantizar una buena calidad en los contenido, la implementaci´pn d elas buenas practicas y d elas politicas de calidad establecidas, han generado un impacto y la eficiancia positiva, y así mismo garantizan al televidente una buena producción audiovisual, cumpliendo con nuestra política de informar, entretener y educar a la audiencia de todas las edades .</t>
  </si>
  <si>
    <t xml:space="preserve">1. Incumplimiento en las actividades propuestas para la evaluación de los contenidos.
2. Pérdida de información </t>
  </si>
  <si>
    <r>
      <rPr>
        <b/>
        <sz val="9"/>
        <color theme="1"/>
        <rFont val="Aptos Narrow"/>
        <family val="2"/>
      </rPr>
      <t xml:space="preserve">2.1.2. TELECAFÉ expresa el fortalecimiento del sector audiovisual regional
</t>
    </r>
    <r>
      <rPr>
        <i/>
        <sz val="9"/>
        <color theme="1"/>
        <rFont val="Aptos Narrow"/>
        <family val="2"/>
      </rPr>
      <t>Aportar a la economía de la región mediante la tercerización de producciones audiovisuales que fortalezcan el sector audiovisual regional apoyando a generadores de productos y contenidos que contribuyan al fortalecimiento de la parrilla de TELECAFÉ</t>
    </r>
  </si>
  <si>
    <t>Convocar a los productores independientes para fortalecer la industria de la televisión regional</t>
  </si>
  <si>
    <t>Convocatorias Industria Audiovisual Regional</t>
  </si>
  <si>
    <t>Recursos asignados por MINTIC  para la línea de contenidos y programación/ Recursos destinados a convocatorias*100%</t>
  </si>
  <si>
    <t>Plan de inversión</t>
  </si>
  <si>
    <r>
      <rPr>
        <sz val="9"/>
        <color theme="1"/>
        <rFont val="Aptos Narrow"/>
        <family val="2"/>
      </rPr>
      <t>El numero total de</t>
    </r>
    <r>
      <rPr>
        <sz val="9"/>
        <color rgb="FFFF0000"/>
        <rFont val="Aptos Narrow"/>
        <family val="2"/>
      </rPr>
      <t xml:space="preserve"> </t>
    </r>
    <r>
      <rPr>
        <sz val="9"/>
        <color theme="1"/>
        <rFont val="Aptos Narrow"/>
        <family val="2"/>
      </rPr>
      <t>convocatorias para 2025 fueron 14, las cuales para la feha se estan legalizando y entregando lineamientos, que permitan cumplir  con los requisitos de calidad y técnicos exigidos por el canal, para lograr productos de alta talla y llevarlos a platafornas con alta factura. Estos contenidos enriquecerán nuestra parrilla para 2025, puesto a que la mayoría de producciones audiovisuales tienen  narrativas de región, permitiéndonos conservar las tradiciones culturales del Eje Cafetero. El cronograma de emisión estas piezas audiovisuales ya se realizó e inician desde el mes de marzo de 2025</t>
    </r>
  </si>
  <si>
    <t>1. Ejecución incompleta del plan de inversión aprobado por MINTIC.
2. Incumplimiento a las disposiciones reglamentadas por el MINTIC</t>
  </si>
  <si>
    <r>
      <rPr>
        <b/>
        <sz val="9"/>
        <color theme="1"/>
        <rFont val="Aptos Narrow"/>
        <family val="2"/>
      </rPr>
      <t>2.1.3. TELECAFÉ expresa patrimonio audiovisual</t>
    </r>
    <r>
      <rPr>
        <sz val="9"/>
        <color theme="1"/>
        <rFont val="Aptos Narrow"/>
        <family val="2"/>
      </rPr>
      <t xml:space="preserve">
</t>
    </r>
    <r>
      <rPr>
        <i/>
        <sz val="9"/>
        <color theme="1"/>
        <rFont val="Aptos Narrow"/>
        <family val="2"/>
      </rPr>
      <t>La preservación, conservación y digitalización del archivo audiovisual de TELECAFÉ es fundamental para ello se centrarán esfuerzos humanos y tecnológicos para la migración total de los contenidos audiovisuales de nuestro canal regional, rescatando la memoria audiovisual del Eje Cafetero.</t>
    </r>
  </si>
  <si>
    <t xml:space="preserve">Ejecutar el plan de migración para conservación y digitalización del archivo audiovisual de Telecafé </t>
  </si>
  <si>
    <t>Archivo audiovisual digitalizado</t>
  </si>
  <si>
    <t>Número de soportes de archivo audiovisual digitalizado/ sobre número de soportes archivo audiovisual histórico *100</t>
  </si>
  <si>
    <t>Informes archivo digital</t>
  </si>
  <si>
    <t>Limpieza externa: 8.070 soportes 
Etiquetado:  8.070 soportes 
Limpieza interna: 3.376 soportes 
Digitalización: 3.376 soportes
Catalogación 3.376 soportes
Masterización: 3.376 soportes
para la vigencia 2025 asciende a 3.376 soportes, digitalizados con su respectiva limpieza y catalogación, sobre un universo de 19.143 piezas
se presenta un avance del 17.63%</t>
  </si>
  <si>
    <t>1. Falta de recursos para la ejecución de la conservación y digitalización del archivo de Telecafé.
2. Daños en el software o en la sistematización de archivos LTO que no permitan dar continuidad a la digitalización del archivo del Canal.
3. Pérdida y/o deterioro del patrimonio audiovisual del canal.</t>
  </si>
  <si>
    <t>Archivo Audiovisual</t>
  </si>
  <si>
    <r>
      <rPr>
        <b/>
        <sz val="9"/>
        <color theme="1"/>
        <rFont val="Aptos Narrow"/>
        <family val="2"/>
      </rPr>
      <t>2.1.4. TELECAFÉ expresa audiencia</t>
    </r>
    <r>
      <rPr>
        <sz val="9"/>
        <color theme="1"/>
        <rFont val="Aptos Narrow"/>
        <family val="2"/>
      </rPr>
      <t xml:space="preserve">
</t>
    </r>
    <r>
      <rPr>
        <i/>
        <sz val="9"/>
        <color theme="1"/>
        <rFont val="Aptos Narrow"/>
        <family val="2"/>
      </rPr>
      <t>Contar con rating periódico que permitan medir el impacto que nuestras diferentes franjas tienen en la audiencia y tomar decisiones para la mejora continua de la programación del Canal; igualmente, como insumo para la comercialización de nuestros espacios en la parrilla de prorgamación</t>
    </r>
  </si>
  <si>
    <t>Medir el comportamiento de los programas de Telecafé a través del análisis periódico de la medición de rating suministrado por IBOPE</t>
  </si>
  <si>
    <t>Rating</t>
  </si>
  <si>
    <t>Informe de Rating arrojado por IBOPE</t>
  </si>
  <si>
    <t>Mensual</t>
  </si>
  <si>
    <t>IBOPE</t>
  </si>
  <si>
    <t>para 2025., el indicador se eleva a dos informes, uno que muestra el compartamiento del raiting del total la parrilla de programación, esto con el fin de conocer mes a mes el comportamiento de las audicnias y ,medir la calidad de los contenidos emitidos atravez de un estudio roguroso, esto nos permite saber sobre el consumo y tendencias de las audiencias. el siguiente in forme de seguimiento a los programas propios, se implementa, para analizar la calidad y pocisionamiento del contenido generado desde el canal parta nuestro publico objetivo, lo anterior, para hacer seguimiento al crecimiento o decadencias de las audiencias con el fin de siempre mantener al televidente fidelizado con Telecafé. Segmentar la audiencia  nos permite conocer caracteristeixas  más específicos y preferencias similares, que nos indican hacia donde dirigir el contenido.</t>
  </si>
  <si>
    <t>1. Reducción del nivel de teleaudiencia de la programación del Canal, medido a través del rating.
2. Perdida de la información, ausencia de herramientas para la medición, ausencia del talento formado que procesa la información arrojada por las herramientas.</t>
  </si>
  <si>
    <t>3. Gestión con valores para resultados. (de la ventanilla hacia afuera)</t>
  </si>
  <si>
    <t>% DE CUMPLIMIENTO PRODUCCIÓN Y PROGRAMACIÓN</t>
  </si>
  <si>
    <t xml:space="preserve">3. TELECAFÉ es Ecosistema Digital </t>
  </si>
  <si>
    <t xml:space="preserve">3.1. Contar con una estrategia social media que permita generar incremento significativo en la interacción con usuarios y seguidores </t>
  </si>
  <si>
    <r>
      <rPr>
        <b/>
        <sz val="9"/>
        <color theme="1"/>
        <rFont val="Aptos Narrow"/>
        <family val="2"/>
      </rPr>
      <t xml:space="preserve"> 3.1.1. TELECAFÉ expresa diversificación de contenidos</t>
    </r>
    <r>
      <rPr>
        <sz val="9"/>
        <color theme="1"/>
        <rFont val="Aptos Narrow"/>
        <family val="2"/>
      </rPr>
      <t xml:space="preserve">
</t>
    </r>
    <r>
      <rPr>
        <i/>
        <sz val="9"/>
        <color theme="1"/>
        <rFont val="Aptos Narrow"/>
        <family val="2"/>
      </rPr>
      <t xml:space="preserve">Generar contenidos transmedia que impacten positivamente nuestras redes sociales y página web, a través de una estrategia y una cultura digital generando contenidos propios de las plataformas digitales aunados a estrategias comerciales para crecimiento tanto de seguidores como económico </t>
    </r>
  </si>
  <si>
    <t>Crear y publicar contenidos establecidos  en la parilla de programación para aumentar el alcance orgánico en las redes sociales</t>
  </si>
  <si>
    <t>Alcande orgánico Contenidos multiplataforma</t>
  </si>
  <si>
    <t>Alcance Orgánico (%) = (Impresiones Orgánicas / Total de Seguidores) * 100</t>
  </si>
  <si>
    <t>Informe de redes sociales</t>
  </si>
  <si>
    <t>La estrategia digital trabajada durante la vigencia conllevó a resultados altamente exitosos, estando por encima de las cifras proyectadas, se lograron incrementos significativos en cada una de las redes sociales; así como la interacción, visitas a página web, gracias a la creación de contenidos diferenciales, participación activa del personal y demás estrategias implementadas
*Alcance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t>
  </si>
  <si>
    <t>1. Reducción del número de usuarios que interactúan con las redes sociales del Canal Telecafé.
2. Falta de recursos para inversión en pauta publicitaria en redes sociales.
3.  Pérdida de la información, ausencia de herramientas para la medición, ausencia del talento formado que procesa la información arrojada por las herramientas.</t>
  </si>
  <si>
    <t>Área Digital</t>
  </si>
  <si>
    <t>Educar, entretener e informar a través de la producción, programación, emisión, transmisión y comercialización de contenidos que identifiquen las traiciones e indentidades del Eje Cafetero ante el mundo.</t>
  </si>
  <si>
    <t>3. Gestión con valores para resultados. (de la ventanilla hacia afuera)
5. Información y comunicación</t>
  </si>
  <si>
    <r>
      <rPr>
        <b/>
        <sz val="9"/>
        <color theme="1"/>
        <rFont val="Aptos Narrow"/>
        <family val="2"/>
      </rPr>
      <t>3.1.2. TELECAFÉ expresa interacción</t>
    </r>
    <r>
      <rPr>
        <sz val="9"/>
        <color theme="1"/>
        <rFont val="Aptos Narrow"/>
        <family val="2"/>
      </rPr>
      <t xml:space="preserve">
Fortalecer los contenidos a través de una estrategia transmedia que logre incrementar la interacción y las cifras de los seguidores de nuestra comunidad digital, haciendo uso eficiente de las herramientas tecnológicas y digitales  </t>
    </r>
  </si>
  <si>
    <t>Generar y publicar noticias diarias de carácter local, nacional e internacional con una diferencia de horario de mínimo 1 hora para garantizar el alcance.</t>
  </si>
  <si>
    <t>Engagement (Nivel de interacción de una marca con sus seguidores)</t>
  </si>
  <si>
    <t>Tasa de Interacción = Total de Interacciones (comentarios, me gusta, compartidos) x100 / Número de Noticias Publicadas</t>
  </si>
  <si>
    <t>Mensual (acumulable)</t>
  </si>
  <si>
    <t>&gt;3%</t>
  </si>
  <si>
    <t>Desarrollar contenido audiovisual humanizando la marca Telecafé, involucrando a los colaboradores mediante contenido ligero para lograr más interacción</t>
  </si>
  <si>
    <t>Videos para redes</t>
  </si>
  <si>
    <t>Videos creados = Total de videos publicados por mes</t>
  </si>
  <si>
    <t>Semanal (acumulable)</t>
  </si>
  <si>
    <t>Desarrollar contenido audiovisual donde se resalte la cultura y tradición del Eje Cafetero.</t>
  </si>
  <si>
    <t xml:space="preserve">Alcance en facebook </t>
  </si>
  <si>
    <t>Alcance de personas en Facebook</t>
  </si>
  <si>
    <t>Alcance en Instagram</t>
  </si>
  <si>
    <t>Alcance de personas en Instagram</t>
  </si>
  <si>
    <t>Crear nuevas secciones por medio de la narrativa audiovisual con el fin de conseguir nuevos seguidores en la red social de Instagram</t>
  </si>
  <si>
    <t>Seguidores</t>
  </si>
  <si>
    <t>Tasa de Crecimiento de Seguidores: Tasa de Crecimiento (%) = [(Nuevos Seguidores / Seguidores Iniciales) * 100]</t>
  </si>
  <si>
    <t>Crear "Tik Toks" en tendencia para aumentar el alcance de la cuenta</t>
  </si>
  <si>
    <t>Alcance en Tik Tok</t>
  </si>
  <si>
    <t>Alcance de personas en Tik Tok</t>
  </si>
  <si>
    <t>Generar y publicar en página web noticias diarias de carácter local, nacional e internacional con una diferencia de horario de mínimo 1 hora para garantizar el alcance</t>
  </si>
  <si>
    <t>Publicaciones en página web</t>
  </si>
  <si>
    <t>Alcance de personas en página web (noticias)</t>
  </si>
  <si>
    <t>% CUMPLIMIENTO DIGITAL</t>
  </si>
  <si>
    <t>4. TELECAFÉ es Modernización Tecnológica</t>
  </si>
  <si>
    <t>TECNOLOGÍA E INNOVACIÓN TEI</t>
  </si>
  <si>
    <t>4.1.Renovar y ampliar la capacidad operativa del canal a nivel de producción, emisión, transmisión y ecosistema digital, fortaleciendo la capacidad instalada y los procesos técnicos y tecnológicos de TELECAFÉ</t>
  </si>
  <si>
    <r>
      <rPr>
        <b/>
        <sz val="9"/>
        <color theme="1"/>
        <rFont val="Aptos Narrow"/>
        <family val="2"/>
      </rPr>
      <t>4.1.1. TELECAFÉ expresa tecnología</t>
    </r>
    <r>
      <rPr>
        <sz val="9"/>
        <color theme="1"/>
        <rFont val="Aptos Narrow"/>
        <family val="2"/>
      </rPr>
      <t xml:space="preserve">
</t>
    </r>
    <r>
      <rPr>
        <i/>
        <sz val="9"/>
        <color theme="1"/>
        <rFont val="Aptos Narrow"/>
        <family val="2"/>
      </rPr>
      <t>Mejorar la capacidad instalada técnica, operativa y tecnológica tanto para pantalla como para medios digitales.</t>
    </r>
  </si>
  <si>
    <t>Planear anualmente la inversión tecnológica para garantizar el suministro de los recursos tecnológicos y el respectivo soporte técnico que permitan el normal funcionamiento del Canal</t>
  </si>
  <si>
    <t>Plan de inversión tecnológica</t>
  </si>
  <si>
    <t>% de cumplimiento del Plan de Inversión Tecnológica anual</t>
  </si>
  <si>
    <t>Informes del plan de inversión</t>
  </si>
  <si>
    <t>El Área de Tecnología e Innovación realiza un análisis de necesidades para la ampliación de capacidad operativa, renovación e innovación tecnológica, con el fin de diseñar un plan anual de inversión que permita al Canal suplir sus necesidades, e implementar en este último cuatrienio de acuerdo con los desarrollos tecnológicos de la industria, nuevas tecnologías que apliquen según se identifique en la definición de la conveniencia, viabilidad e integración con los sistemas existentes. En este sentido se han desarrollado actualizaciones a la infraestructura tecnológica, de producción y TI con altos estándares de calidad y actualidad, permitiéndonos ser competitivos a nivel nacional en el sector de la Televisión y las Telecomunicaciones</t>
  </si>
  <si>
    <t>1. Cumplimiento inferior a la meta del 90% establecida para la ejecución de los recursos asignados para proyectos de inversión en infraestructura tecnológica de la entidad.
2. Cumplimiento inferior a lo esperado sobre la ejecución de recursos provenientes del MINTIC , que impactan significativamente en los proyectos de inversión.
3. Asignación de recursos sin el tiempo suficiente para el desarrollo y cumplimiento de los proyectos.</t>
  </si>
  <si>
    <t>Tecnología e Innovación</t>
  </si>
  <si>
    <t>3. Gestión con valores para resultados (de la ventanilla hacia afuera)</t>
  </si>
  <si>
    <t>Dar continuidad al proceso de desarrollo e inversión tecnológica</t>
  </si>
  <si>
    <t>Cambio en el valor de los activos</t>
  </si>
  <si>
    <t>((Valor activos del canal en la vigencia/valor activos del canal en la vigencia anterior) -1)*100</t>
  </si>
  <si>
    <t>Información contable</t>
  </si>
  <si>
    <t>ANUAL</t>
  </si>
  <si>
    <t xml:space="preserve">Indicador Anual </t>
  </si>
  <si>
    <t xml:space="preserve">1. No contar con la información contable para realizar la fórmula </t>
  </si>
  <si>
    <t>3. Gestión con valor para resultados (de la ventanilla hacia adentro)</t>
  </si>
  <si>
    <r>
      <rPr>
        <b/>
        <sz val="9"/>
        <color theme="1"/>
        <rFont val="Aptos Narrow"/>
        <family val="2"/>
      </rPr>
      <t>4.1.2. TELECAFÉ expresa cobertura</t>
    </r>
    <r>
      <rPr>
        <sz val="9"/>
        <color theme="1"/>
        <rFont val="Aptos Narrow"/>
        <family val="2"/>
      </rPr>
      <t xml:space="preserve">
Garantizar la continuidad del servicio de televisión y cobertura de la señal abierta en el Eje Cafetero
</t>
    </r>
  </si>
  <si>
    <t>Aumentar la cobertura de la señal en el Eje Cafetero</t>
  </si>
  <si>
    <t>Cobertura de la señal</t>
  </si>
  <si>
    <t>Número de municipios del eje cafetero cubiertos con señal abierta/número total de municipios del eje cafetero</t>
  </si>
  <si>
    <t>Número de municipios con cobertura de señal</t>
  </si>
  <si>
    <t>Actualmente la red de transmisión analógica brinda cobertura de la señal audiovisual de Telecafé LTDA en 51 de los 53 municipios del eje cafetero, cubriendo aproximadamente un 96,23% de la región.</t>
  </si>
  <si>
    <t>1. Falta de disponibilidad presupuestal para la ejecución de los mantenimientos preventivos y correctivos de las estaciones
2. Incumplimiento o falta de efectividad en la labor adelantada.</t>
  </si>
  <si>
    <t>Garantizar la cobertura de la señal abierta en el eje cafetero 
Educar, entretener e informar a través de la producción, programación, emisión, transmisión y comercialización de contenidos que identifiquen la identidad regional
Hacer uso eficiente de la energía eléctrica en la operación de la entidad, garantizando la Eficiencia Energética en el Canal.
Hacer uso eficiente del combustible, garantizando la Eficiencia Energética en el Canal</t>
  </si>
  <si>
    <t xml:space="preserve">Ejecutar el Plan de Mantenimiento de la Red de Transmisión </t>
  </si>
  <si>
    <t>Continuidad del servicio de señal abierta</t>
  </si>
  <si>
    <t>Número de estaciones en funcionamiento / Total estaciones</t>
  </si>
  <si>
    <t>Cronograma de mantenimiento</t>
  </si>
  <si>
    <t>El cronograma de mantenimiento de las 18 estaciones que conforman la red de radiodifusión analógica de Telecafe, se ha venido cumpliendo según lo programado, con este mantenimiento preventivo se ha logrado mantener operativas y en correcto estado de funcionamiento todas las estaciones, dando como resultado una señal radiodifundida de alta confiabilidad, para la prestación del servicio de televisión pública y servicios de telecomunicaciones.</t>
  </si>
  <si>
    <t xml:space="preserve">Ejecutar el Plan de Mantenimiento de la infraestructura para producción y emisión </t>
  </si>
  <si>
    <t>Mantenimiento equipos de producción y emisión</t>
  </si>
  <si>
    <t>No. de mantenimientos correctivos realizados/No. de mantenimientos preventivos realizados*100</t>
  </si>
  <si>
    <t>Durante este primer semestre del año 2025 se realizado labores de mantenimiento preventivo a los equipos, el personal técnico realiza los reportes de novedades en el Formato Técnico de Emisión, se identifican anomalías en los procedimientos técnicos para mejorarlos. El cronograma proyectado para el mantenimiento de los equipos de producción se ejecutó para el primer semestre del año 2025 – por ciclos de mantenimiento cuatrimestrales, decisión que se adopta y cumple desde el año 2022, según las evidencias de los indicadores y recomendaciones por parte de los fabricantes de los equipos.</t>
  </si>
  <si>
    <t>Garantizar la cobertura de la señal abierta en el eje cafetero 
Educar, entretener e informar a través de la producción, programación, emisión, transmisión y comercialización de contenidos que identifiquen la identidad regional
Hacer uso eficiente de la energía eléctrica en la operación de la entidad, garantizando la Eficiencia Energética en el Canal.
Hacer uso eficiente del combustible, garantizando la Eficiencia Energética en el Canal
Mejorar continuamente el Sistema Integrado de Gestión</t>
  </si>
  <si>
    <t>% DE CUMPLIMIENTO TECNOLOGÍA E INNOVACIÓN</t>
  </si>
  <si>
    <t xml:space="preserve">4.2. Garantizar la eficiencia energética del Canal mediante el uso eficiente de la energía eléctrica en la operación de la entidad, así como el uso eficiente del combustible </t>
  </si>
  <si>
    <r>
      <rPr>
        <b/>
        <sz val="9"/>
        <color theme="1"/>
        <rFont val="Aptos Narrow"/>
        <family val="2"/>
      </rPr>
      <t>4.2.1. TELECAFÉ expresa gestión de la energía</t>
    </r>
    <r>
      <rPr>
        <sz val="9"/>
        <color theme="1"/>
        <rFont val="Aptos Narrow"/>
        <family val="2"/>
      </rPr>
      <t xml:space="preserve">
</t>
    </r>
    <r>
      <rPr>
        <i/>
        <sz val="9"/>
        <color theme="1"/>
        <rFont val="Aptos Narrow"/>
        <family val="2"/>
      </rPr>
      <t xml:space="preserve">Realizar revisión, seguimiento y evaluación al consumo de la energía eléctrica de las sedes de Manizales, Pereira y Armenia, así como el consumo energético de unidades móviles y plantas eléctricas. </t>
    </r>
  </si>
  <si>
    <t>Garantizar el mejoramiento continuo a través de las auditorías internas y externas al sistema de gestión de la energía para el seguimiento y autoevaluación permanente</t>
  </si>
  <si>
    <t>Auditoría Ente certificador de calidad</t>
  </si>
  <si>
    <t>Resultado de la auditoría Ente Certificador</t>
  </si>
  <si>
    <t>Concepto favorable</t>
  </si>
  <si>
    <t xml:space="preserve">Informe de Auditoría </t>
  </si>
  <si>
    <t>1. Participación reducida de funcionarios y contratistas en las acciones establecidas dentro del SGEn
2. Falta de participación de los líderes del proceso.
3.Procedimeintos ejecutados bajo técnica de muestreo, por tal motivo, podría o no detectarse errores materiales o ausencia de controles dado que las revisiones no abordan la totalidad y detalle de las operaciones ejecutadas.
4.Falta de efectividad y eficacia en las operaciones ejecutadas y en las actividades de control, poniendo en riesgo los intereses comunes y corporativos que al indicador competen.</t>
  </si>
  <si>
    <t>Seguimiento y revisión al consumo de energía eléctrica de las sedes de Manizales, Pereira y Armenia</t>
  </si>
  <si>
    <t>Consumo eléctrico facturado sede Manizales</t>
  </si>
  <si>
    <t xml:space="preserve">kWh/Día de producción </t>
  </si>
  <si>
    <t>KWh/h</t>
  </si>
  <si>
    <t>Factura energía eléctrica</t>
  </si>
  <si>
    <t>739.56 KWh/hora de producción</t>
  </si>
  <si>
    <t>765.92 KWh/hora de producción</t>
  </si>
  <si>
    <t>721,42 KW / hora día de producción</t>
  </si>
  <si>
    <t>Se obtuvo una variación de 5,8% se obtuvo un ahorro significativo en el consumo energético.</t>
  </si>
  <si>
    <t>1. Falta de suministro de información  para obtener el resultado del indicador 
2. Pérdida de información
3. Falta de personal para el análisis del indicador</t>
  </si>
  <si>
    <t>Líder Eficiencia Energética</t>
  </si>
  <si>
    <t>Promover iniciativas, hábitos y condiciones para el buen uso y consumo de los recursos.
Mejorar continuamente el Sistema Integrado de Gestión</t>
  </si>
  <si>
    <t>Consumo eléctrico facturado sede Pereira</t>
  </si>
  <si>
    <t>161.28 KWh/hora de producción</t>
  </si>
  <si>
    <t>188.40 KWh/hora de producción</t>
  </si>
  <si>
    <t>157,01 KW / hora de producción</t>
  </si>
  <si>
    <t xml:space="preserve">Se obtuvo una variación de 16,6% se obtuvo un ahorro significativo en el consumo energético.
</t>
  </si>
  <si>
    <t>Consumo eléctrico facturado sede Armenia</t>
  </si>
  <si>
    <t>126.75 KWh/hora de producción</t>
  </si>
  <si>
    <t>141.74 KWh/hora de producción</t>
  </si>
  <si>
    <t>132,63 KW / hora de producción</t>
  </si>
  <si>
    <t>Se obtuvo una variación de 6,4% se obtuvo un ahorro significativo en el consumo energético.</t>
  </si>
  <si>
    <t>Evaluar el consumo energético por hora de transmisión de las unidades móviles 1, 2 y web y a las plantas eléctricas</t>
  </si>
  <si>
    <t>Consumo Diesel unidades móviles HD 1 y  2</t>
  </si>
  <si>
    <t>kWh/Hora de transmisión ó
Galones de Diesel/Hora de transmisión</t>
  </si>
  <si>
    <t>Formato de registro de Kilometraje y formato de registro de trabajo en campo</t>
  </si>
  <si>
    <t>4.70 KWh/hora*km</t>
  </si>
  <si>
    <t>2,82 KWh/hora*km</t>
  </si>
  <si>
    <t>1,70 KW / hora por km</t>
  </si>
  <si>
    <t>Se identifica una reducción del consumo de combustible en las unidades móviles del 39.7%, debido a que la línea meta depende del consumo promedio del año anterior, comparada con le presenta año el desplazamiento y el consumo han sido mucho menores.</t>
  </si>
  <si>
    <t>Consumo Diesel Unidad Móvil Web</t>
  </si>
  <si>
    <t>1.65 KWh/hora*km</t>
  </si>
  <si>
    <t>2,09  KWh/hora*km</t>
  </si>
  <si>
    <t>2,32 KW / hora por km</t>
  </si>
  <si>
    <t>Se identifica un aumento del consumo de combustible en la unidad móvil web del 11.0%, debido a que ha aumentado el desplazamiento de la unidad móvil en lo que va del presente año, este incremento no es significativo ya que se encuentra dentro margen de tolerancia que es del 11%.</t>
  </si>
  <si>
    <t>Consumo Diesel plantas eléctricas unidades móviles HD 1 y  2</t>
  </si>
  <si>
    <t>86.91 KWh/hora de producción</t>
  </si>
  <si>
    <t>28,6 KWh/hora*hora de producción</t>
  </si>
  <si>
    <t>31,6 KW / hora por hora de producción</t>
  </si>
  <si>
    <t>Se identifica un aumento del consumo de combustible en las plantas eléctricas móviles, respecto al año pasado, debido al incremento de servicios de alquiler de planta eléctrica.</t>
  </si>
  <si>
    <t>% DE CUMPLIMIENTO SISTEMA DE GESTIÓN DE LA ENERGÍA</t>
  </si>
  <si>
    <t>4.3. Generar estrategias acordes a la información del Canal para administrar de manera eficiente los recursos tecnológicos, los sistemas de información y el uso y acceso a los datos informáticos</t>
  </si>
  <si>
    <r>
      <rPr>
        <b/>
        <sz val="9"/>
        <color theme="1"/>
        <rFont val="Aptos Narrow"/>
        <family val="2"/>
      </rPr>
      <t>4.3.1. TELECAFÉ expresa seguridad informática</t>
    </r>
    <r>
      <rPr>
        <sz val="9"/>
        <color theme="1"/>
        <rFont val="Aptos Narrow"/>
        <family val="2"/>
      </rPr>
      <t xml:space="preserve">
</t>
    </r>
    <r>
      <rPr>
        <i/>
        <sz val="9"/>
        <color theme="1"/>
        <rFont val="Aptos Narrow"/>
        <family val="2"/>
      </rPr>
      <t>Contar con el Manual de Gobierno TI, acorde con la normatividad y con un Plan Estratégico de Tecnologías de la Información -PETI- acorde a los lineamientos establecidos por Función Pública, MIPG y el Marco de Referencia de Arquitectura Empresarial - MRAE</t>
    </r>
  </si>
  <si>
    <t>Establecer un Plan Estratégico de Tecnologías de la Información acordes con las necesidades tecnológicas de la entidad, identificando oportunidades que conlleven la transformación digital alineada con el cumplimiento de los objetivos estratégicos del Canal</t>
  </si>
  <si>
    <t>PETI
GOBIERNO TI</t>
  </si>
  <si>
    <t>% de avance de implementación del PETI y Gobierno TI</t>
  </si>
  <si>
    <t>Informe de avance de PETI y Gobierno TI</t>
  </si>
  <si>
    <t xml:space="preserve">Durante el primer semestre de 2025 se adelantaron acciones importantes alineadas con las estrategias de Gobierno TI, dentro de las que se destacan:
•	Conformidad: Se ha realizado seguimiento a diferentes procesos para garantizar trazabilidad de la información, mantenimiento de equipos y tiempos de respuesta a requerimientos internos (Mesa de Servicios, soportes).
•	Optimización de compras TI: Se adquirieron equipos de cómputo, salas de edición y equipos de alto rendimiento (hardware y software) para mejorar el desempeño de graficación y edición de la entidad.
•	Gestión de proveedores: Se mantiene un esquema de control y seguimiento para supervisar procesos y contratos con los diferentes proveedores.
•	Transferencia de información: Se realizaron capacitaciones a los grupos de interés de uso de las tecnologías de la entidad sobre buenas prácticas de ciberseguridad.
Se registra un avance del 75 % en la implementación del Plan Estratégico de Tecnologías de la Información y las Comunicaciones (PETI), durante el primer semestre de 2025.
</t>
  </si>
  <si>
    <t>1. Participación reducida de funcionarios y contratistas en las acciones programadas en el plan de T.I.
2. Incumplimiento de las acciones programadas por falta de disponibilidad presupuestal.
3. Retrasos en la ejecución del plan de T.I. por falta de personal.</t>
  </si>
  <si>
    <t>Sistemas</t>
  </si>
  <si>
    <t>Mejorar continuamente el Sistema Integrado de Gestión</t>
  </si>
  <si>
    <t xml:space="preserve"> Impulsar la adopción de lineamientos y acciones en torno al Gobierno de TI -(Cumplimiento y alineación políticas TI, esquema de gobierno TI, gestión integral de proyectos TI y gestión de la operación de TI)</t>
  </si>
  <si>
    <t xml:space="preserve">
Gobierno TI</t>
  </si>
  <si>
    <t>% de avance de ejecución de plan de trabajo de Gobierno TI</t>
  </si>
  <si>
    <t>Informe de avance de Plan de Trabajo de Gobierno TI</t>
  </si>
  <si>
    <t>Contar con un programa de revisión y actualización de las políticas de seguridad de la información garantizando la vigencia de esta</t>
  </si>
  <si>
    <t>Política de Seguridad de la Información</t>
  </si>
  <si>
    <t>Número de revisiones y/o actualizaciones de las políticas de seguridad informática</t>
  </si>
  <si>
    <t>Informe de revisión de las políticas de seguridad informática</t>
  </si>
  <si>
    <t>Durante el primer semestre de 2025, desde la gestión de TI se identificó la necesidad de garantizar la actualización constante de las políticas de seguridad de la información y de TI en la entidad. Esto se realizó siguiendo los lineamientos institucionales y con base en la normativa internacional ISO 27001, asegurando la supervisión y mejora continua de los procedimientos de trabajo. Como resultado, se llevó a cabo una modificación y reestructuración de dichas políticas, incluyendo los siguientes cambios:
•	Revisión y Actualización de la Política de Proyectos de TI
•	Políticas energéticas específicas: Se incluyen medidas para el ahorro de energía en dispositivos de TI.
•	Uso de herramientas de colaboración: Se fomenta el uso de videoconferencias y plataformas digitales.
•	Capacitaciones en seguridad de la información: Se establece un programa anual de formación.
•	Acceso a la información: Se fortalecen los controles de acceso y autenticación.
•	Gestión de activos TI: Se establecen nuevas categorías y registros de activos tecnológicos.
•	Cumplimiento normativo: Se agregan referencias a leyes y regulaciones actualizadas.
•	Algunas definiciones fueron modificadas o reorganizadas para mejorar la claridad.
•	Se optimizó el lenguaje en apartados sobre ciberseguridad y administración de sistemas.
•	Mejora en la estructura y organización: La nueva versión presenta una mayor claridad en la distribución de secciones.
•	Refuerzo en seguridad y cumplimiento: Se han fortalecido los controles y normativas para garantizar la protección de datos.
•	Incorporación de tecnologías emergentes: Se enfatiza en el uso de herramientas digitales para la colaboración y eficiencia operativa.
La actualización de la política de TI de Telecafé representa una mejora significativa respecto a la versión anterior, alineándose con prácticas modernas de gestión de tecnología y seguridad de la información. Se recomienda continuar con revisiones periódicas para mantener su vigencia y efectividad.</t>
  </si>
  <si>
    <t>1. Incumplimiento en la ejecución de las actividades programadas.
2. Incumplimiento de las acciones programadas por falta de disponibilidad presupuestal.
3. Falta de personal para realizar las actividades.</t>
  </si>
  <si>
    <r>
      <rPr>
        <b/>
        <sz val="9"/>
        <color theme="1"/>
        <rFont val="Aptos Narrow"/>
        <family val="2"/>
      </rPr>
      <t xml:space="preserve">4.3.2. TELECAFÉ EXPRESA transparencia de la información </t>
    </r>
    <r>
      <rPr>
        <sz val="9"/>
        <color theme="1"/>
        <rFont val="Aptos Narrow"/>
        <family val="2"/>
      </rPr>
      <t xml:space="preserve">
</t>
    </r>
    <r>
      <rPr>
        <i/>
        <sz val="9"/>
        <color theme="1"/>
        <rFont val="Aptos Narrow"/>
        <family val="2"/>
      </rPr>
      <t>Garantizar información disponible y actualizada en cumplimiento de la ley de transparencia y del derecho de acceso a la información pública, Ley 1712 de 2014</t>
    </r>
  </si>
  <si>
    <t>Mantenimiento y seguimiento al sitio web de la entidad para garantizar acceso a la información de manera eficaz, ágil y fácil, brindando transparencia de la  información</t>
  </si>
  <si>
    <t>Página Web</t>
  </si>
  <si>
    <t>% de actualización de la información que debe estar publicada en la página web de la entidad</t>
  </si>
  <si>
    <t>Página WEB</t>
  </si>
  <si>
    <t>Las diferentes áreas de la Entidad se encargaron de la actualización de la información requerida en la normativa aplicable para la transparencia y acceso a la información pública, de esta manera, durante el primer semestre del año 2024 se logró que el 90% de la información requerida en la página web estuviera actualizada y debidamente publicada.</t>
  </si>
  <si>
    <t>1. Daños en la página web de la entidad 
2. Falta de dispocisión de los servidores de Telecafé para el suministro y actualización de la página</t>
  </si>
  <si>
    <t>Diseñar un plan de mantenimiento que garantice el servicio de los equipos de cómputo</t>
  </si>
  <si>
    <t>Mantenimiento equipos de cómputo</t>
  </si>
  <si>
    <t>Eficacia
Efectividad</t>
  </si>
  <si>
    <t>En el primer semestre de 2025 los mantenimientos preventivos correspondientes a la sede Manizales se realizaron en el mes junio, los mantenimientos de la sede de Pereira y Armenia se realizaron durante el tiempo pactado. Respecto a los mantenimientos correctivos, es importante aclarar que su ejecución es prioritaria, dentro de lo corrido de la vigencia 2025 solo se ha registrado la gestión de ciento cincuenta y cuatro (154) casos de mantenimiento preventivo de los cuales solo tres (3) requirieron mantenimiento correctivo</t>
  </si>
  <si>
    <t>1. Incumplimiento en la ejecución de las actividades programadas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</si>
  <si>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 DE CUMPLIMIENTO SEGURIDAD INFORMÁTICA</t>
  </si>
  <si>
    <t xml:space="preserve">5. TELECAFÉ es Fortalecimiento Institucional  </t>
  </si>
  <si>
    <t>GESTIÓN HUMANA Y ADMINISTRATIVA
GH</t>
  </si>
  <si>
    <t xml:space="preserve">5.1. Fortalecer las condiciones laborales de los colaboradores </t>
  </si>
  <si>
    <r>
      <rPr>
        <b/>
        <sz val="9"/>
        <color theme="1"/>
        <rFont val="Aptos Narrow"/>
        <family val="2"/>
      </rPr>
      <t>5.1.1. TELECAFÉ expresa transformación humana</t>
    </r>
    <r>
      <rPr>
        <sz val="9"/>
        <color theme="1"/>
        <rFont val="Aptos Narrow"/>
        <family val="2"/>
      </rPr>
      <t xml:space="preserve">
</t>
    </r>
    <r>
      <rPr>
        <i/>
        <sz val="9"/>
        <color theme="1"/>
        <rFont val="Aptos Narrow"/>
        <family val="2"/>
      </rPr>
      <t>Lograr condiciones laborales adecuadas de los colaboradores incluyendo aquellos en condición de discapacidad; propiciando actividades de bienestar, capacitación, que potencien sus capacidades intelectuales y operativas para lograr un mayor desempeño laboral.</t>
    </r>
  </si>
  <si>
    <t>Diseñar, normalizar, socializar e implementar un Plan Estratégico de Talento Humano que contribuya al cumplimiento de metas y objetivos de los colaboradores, basados en crecimiento, productividad y desempeño</t>
  </si>
  <si>
    <t>PETH</t>
  </si>
  <si>
    <t>% de avance de implementación del PETH</t>
  </si>
  <si>
    <t>Informe de avance del PETH</t>
  </si>
  <si>
    <t>Aunque se cuenta con el PETH aún faltan campañas por implementar que serán abordadas durante la vigencia 2025</t>
  </si>
  <si>
    <t>1. Participación reducida de funcionarios y contratistas en las acciones programadas en el plan de bienestar  e incentivos.
2. Incumplimiento de las acciones programadas por parte del proveedor.
3. Incumplimiento de las acciones programadas por falta de disponibilidad presupuestal.</t>
  </si>
  <si>
    <t>Gestión Humana y Administrativa</t>
  </si>
  <si>
    <t>Medir y mantener la sitisfacción del cliente</t>
  </si>
  <si>
    <t>1. Talento humano</t>
  </si>
  <si>
    <t>Contar con planes de bienestar que generen condiciones de trabajo que promuevan el desarrollo laboral e individual y se reflejen en el cumplimiento de objetivos y metas institucionales</t>
  </si>
  <si>
    <t>Plan de Bienestar</t>
  </si>
  <si>
    <t>No. de actividades ejecutadas/No. de actividades programadas</t>
  </si>
  <si>
    <t>Cronograma de actividades de bienestar
Registros de asistencia
Plan de bienestar</t>
  </si>
  <si>
    <t>Las actividades programadas en el cronograma se cumplieron satisfactoriamente</t>
  </si>
  <si>
    <t>Contribuir al fortalecimiento de las competencias y habilidades de los colaboradores, por medio actividades de formación que apunten a las necesidades de la empresa, como una herramienta para la gestión y desarrollo de nuestro Talento Humano</t>
  </si>
  <si>
    <t>Plan de Formación</t>
  </si>
  <si>
    <t>Plan de formación 
Cronograma de actividades de formación
Registro de asistencia</t>
  </si>
  <si>
    <t>Aunque no se cumplió la meta del 90%, es importante resaltar que se realizaron más capacitaciones que el año inmediatamente anterior, para un total de 52 capacitaciones de las 60 programadas.</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</si>
  <si>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</si>
  <si>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Mantener una programación de calidad y contenidos regionales. Mejorar permanentemente el Sistema de Gestión de Calidad.
Medir y mantener la satisfacción del cliente.</t>
  </si>
  <si>
    <t>1. Talento humano
6. Gestión del conocimiento y la innovación</t>
  </si>
  <si>
    <t>Evaluar las competencias laborales del personal para asegurar un buen nivel y desarrollo de las funciones</t>
  </si>
  <si>
    <t>Desempeño y competencia cliente interno</t>
  </si>
  <si>
    <t>Promedio resultados de la evaluación de desempeño y competencia de personal</t>
  </si>
  <si>
    <t xml:space="preserve">* Decreto Único Reglamentario del Sector de Función Pública 1083 de 2015.
* Drecreto 815 de 2018.
* Procedimiento Evaluación de Competencias y Plan de Capacitación - GH-PRO-06
* Evaluación de competencias - GH-FOR-37
* Informe de la evaluación </t>
  </si>
  <si>
    <t xml:space="preserve">El resultado tan positivo en la evaluación de desempeño y competencia del personal demuestra el alto compromiso del personal frente a sus labores y obligaciones y sentido de pertenencia </t>
  </si>
  <si>
    <t xml:space="preserve">1. Falta de conocimiento del desempeño de los colaboradores.
2. No contar con la disposición del personal para la evaluación de competencias laborales.
3. Falta de objetividad y parcialidad </t>
  </si>
  <si>
    <t xml:space="preserve">Conocer el nivel de satisfacción del cliente interno de Telecafé, permite generar estrategias para tener un clima organizacional óptimo y mejora continua del sistema. </t>
  </si>
  <si>
    <t>Satisfacción cliente interno</t>
  </si>
  <si>
    <t>Resultados de la tabulación de la encuesta del cliente interno (sumatoria entre bueno y excelente)</t>
  </si>
  <si>
    <t>* Encuesta de satisfacción del Cliente Interno - GH-FOR-38
* Informe de la encuesta de satisfacción del cliente interno</t>
  </si>
  <si>
    <t>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t>
  </si>
  <si>
    <t>1. Falta de disposición de los clientes internos para contestar la encuesta</t>
  </si>
  <si>
    <t>Medir y mantener la satisfacción del cliente.
Mejorar permanentemente el Sistema de Gestión de Calidad.</t>
  </si>
  <si>
    <t>Cumplir con el porcentaje de personal con discapacidad, dando aplicación a la Ley 1618 de 2013 y al Decreto 2011 de 2017, para garantizar y asegurar el ejercicio efectivo de los derechos de las personas con discapacidad, mediante la adopción de medidas de inclusión</t>
  </si>
  <si>
    <t>Personal con discapacidad contratado</t>
  </si>
  <si>
    <t>No. Personas con discapacidad contratadas/ Total de personal contratado por la entidad *100</t>
  </si>
  <si>
    <t xml:space="preserve">Ley 1618 de 2013 y al Decreto 2011 de 2017
Personal vinculado a Telecafé </t>
  </si>
  <si>
    <t>Durante la vigencia 2024 se cuenta con una persona contrata con condición de discapacidad</t>
  </si>
  <si>
    <t>1. Falta de compromiso por parte de la alta gerencia para contratar personal con discapacidad</t>
  </si>
  <si>
    <t>% CUMPLIMIENTO GESTIÓN HUMANA Y ADMINISTRATIVA</t>
  </si>
  <si>
    <t>5.2. Fortalecer las políticas de protección y promoción de la salud de los servidores del Canal</t>
  </si>
  <si>
    <r>
      <rPr>
        <b/>
        <sz val="9"/>
        <color theme="1"/>
        <rFont val="Aptos Narrow"/>
        <family val="2"/>
      </rPr>
      <t>5.2.1 TELECAFÉ expresa seguridad y salud en el trabajo</t>
    </r>
    <r>
      <rPr>
        <sz val="9"/>
        <color theme="1"/>
        <rFont val="Aptos Narrow"/>
        <family val="2"/>
      </rPr>
      <t xml:space="preserve">
</t>
    </r>
    <r>
      <rPr>
        <i/>
        <sz val="9"/>
        <color theme="1"/>
        <rFont val="Aptos Narrow"/>
        <family val="2"/>
      </rPr>
      <t>Asegurar el cumplimiento de las normas mínimas establecidas en el Sistema General de Riesgos Laborales para la protección de la integridad de nuestros servidores a través de la identificación de buenas prácticas, mejorando el bienestar físico, mental y social, así como la calidad de vida laboral, con el objetivo de anticipar, reconocer, evaluar y controlar los riesgos que puedan afectar la seguridad y salud en el trabajo.</t>
    </r>
  </si>
  <si>
    <t>Contar con un adecuado Sistema de Gestión de Seguridad y Salud en el Trabajo de acuerdo con los requisitos legales contemplados en el Decreto 1072 del 2015, con el fin de fortalecer la cultura preventiva, la evitación de accidentes de trabajo y la integración del sistema a la cultura organizacional</t>
  </si>
  <si>
    <t>Sistema de Seguridad y Salud en el Trabajo SG-SST</t>
  </si>
  <si>
    <t>Porcentaje de calificación de la autoevaluación de estándares mínimos.</t>
  </si>
  <si>
    <t>Decreto 1072 de 2015
Plan anual de Trabajo.
Resolución 0312 de 2019.
Resultados de la autoevaluación de cumplimiento que se hace en compañía de la ARL</t>
  </si>
  <si>
    <t>Las actividades se están adelantando acorde con el cronograma planteado</t>
  </si>
  <si>
    <t>1. Participación reducida de funcionarios y contratistas en las acciones programadas en plan anual de Seguridad y Salud en el Trabajo.
2. Incumplimiento de las acciones programadas por falta de compromiso de la alta dirección.
3. Incumplimiento de las acciones programadas por falta de disponibilidad presupuestal</t>
  </si>
  <si>
    <t>SG SST</t>
  </si>
  <si>
    <t>Reducir la probabilidad de ocurrencia de accidentes de trabajo, enfermedades laborales, daños y pérdidas en los equipos e instalaciones.
Mejorar permanentemente el Sistema de Gestión de Calidad.</t>
  </si>
  <si>
    <t>% CUMPLIMIENTO SEGURIDAD Y SALUD EN EL TRABAJO</t>
  </si>
  <si>
    <t>5.3. Buscar una adecuada preservación de la memoria documental institucional en concordancia con los principios archivísticos y disposiciones técnicas emitidas y avaladas por el Archivo General</t>
  </si>
  <si>
    <r>
      <rPr>
        <b/>
        <sz val="9"/>
        <color theme="1"/>
        <rFont val="Aptos Narrow"/>
        <family val="2"/>
      </rPr>
      <t>5.3.1 TELECAFÉ expresa gestión documental</t>
    </r>
    <r>
      <rPr>
        <sz val="9"/>
        <color theme="1"/>
        <rFont val="Aptos Narrow"/>
        <family val="2"/>
      </rPr>
      <t xml:space="preserve">
</t>
    </r>
    <r>
      <rPr>
        <i/>
        <sz val="9"/>
        <color theme="1"/>
        <rFont val="Aptos Narrow"/>
        <family val="2"/>
      </rPr>
      <t>Garantizar en el corto, mediano y largo plazo el desarrollo sistemático de los procesos de gestión documental encaminados a la planificación, procesamiento, manejo y organización de la documentación producida y recibida desde su origen hasta su destino final, para facilitar el uso, conservación y preservación, asegurando integridad, disponibilidad, usabilidad y fiabilidad de los documentos como fuente histórica que dan soporte a las actividades misionales de TELECAFÉ.</t>
    </r>
  </si>
  <si>
    <t xml:space="preserve">Articular todas las actividades técnicas y administrativas tendientes a la planificación, producción, manejo y organización de la documentación producida y recibida por la entidad en cualquier medio o soporte desde su origen o creación, hasta su disposición final, teniendo en cuenta los tiempos de conservación en cada fase del Ciclo vital del Documento y los procedimientos de disposición final. </t>
  </si>
  <si>
    <t>Plan de Gestión Documental PGD</t>
  </si>
  <si>
    <t>Actividades ejecutadas / Actividades planeadas*100</t>
  </si>
  <si>
    <t>Cronograma de actividades 
Informe de avances</t>
  </si>
  <si>
    <t xml:space="preserve">De las 20 actividades programadas por Gestión documental 8 se encuentran en desarrollo ya que son continuas.
1 de las actividades se encuentra culminada.
2 actividades se encuentran para el proceso de aprobación. </t>
  </si>
  <si>
    <t>1. Participación reducida de funcionarios y contratistas en las acciones programadas en el plan de mejoramiento archivístico.
2. Retrasos en la ejecución del plan de mejoramiento archivístico por falta de personal.</t>
  </si>
  <si>
    <t>Archivo documental</t>
  </si>
  <si>
    <t>3. Gestión con valores para resultados
5. Información y comunicación</t>
  </si>
  <si>
    <t>% CUMPLIMIENTO GESTIÓN DOCUMENTAL</t>
  </si>
  <si>
    <t xml:space="preserve">5.4. Gestionar adecuada, oportuna y eficientemente los bienes y servicios necesarios para el desarrollo de las actividades misionales de TELECAFÉ
</t>
  </si>
  <si>
    <r>
      <rPr>
        <b/>
        <sz val="9"/>
        <color theme="1"/>
        <rFont val="Aptos Narrow"/>
        <family val="2"/>
      </rPr>
      <t xml:space="preserve">5.4.1. TELECAFÉ expresa administración de bienes y servicios  
</t>
    </r>
    <r>
      <rPr>
        <i/>
        <sz val="9"/>
        <color theme="1"/>
        <rFont val="Aptos Narrow"/>
        <family val="2"/>
      </rPr>
      <t>Administrar los bienes y servicios de TELECAFÉ conforme a las normas que le sean aplicables para facilitar el manejo de los bienes, garantizando la incorporación al patrimonio, custodia, conservación, administración, protección, recibo, traslado, salida definitiva y registro de bienes, estableciendo mecanismos para ejercer control legal y técnico; así como definir roles y responsabilidades, demostrando que la finalidad del uso sea para el desarrollo de las actividades encaminadas al cumplimiento misional de TELECAFÉ; asegurando además, el respaldo por una póliza de seguros.</t>
    </r>
  </si>
  <si>
    <t xml:space="preserve">Realizar inventario a las sede Manizales así:
Terrenos en comodato
Equipo electrónico en sede fijo
Maquinaria en sede
Equipos móviles y portátiles
Unidades móviles (1, 2 y web), garantizando un control y seguimiento de los bienes </t>
  </si>
  <si>
    <t>Inventario sede Manizales</t>
  </si>
  <si>
    <t>No. de inventarios sede Manizales</t>
  </si>
  <si>
    <t>Informe de inventarios</t>
  </si>
  <si>
    <t>En lo corrido de la vigencia se ha realizado un inventario en la sede manizales</t>
  </si>
  <si>
    <t>1. Retrasos en la ejecución del cronograma de actividades</t>
  </si>
  <si>
    <t>Bienes y servicios</t>
  </si>
  <si>
    <t>3. Gestión con valores para resultados</t>
  </si>
  <si>
    <t xml:space="preserve">Realizar inventario a las sede Pereira así:
Terrenos en comodato
Equipo electrónico en sede fijo
Equipos móviles y portátiles, garantizando un control y seguimiento de los bienes </t>
  </si>
  <si>
    <t>Inventario sede Pereira</t>
  </si>
  <si>
    <t>No. de inventarios sede Pereira</t>
  </si>
  <si>
    <t>En lo corrido de la vigencia se ha realizado un inventario en la sede Pereira</t>
  </si>
  <si>
    <t xml:space="preserve">Realizar inventario en sede Armenia así:
Terrenos en comodato
Equipo electrónico en sede fijo
Equipos móviles y portátiles, garantizando un control y seguimiento de los bienes </t>
  </si>
  <si>
    <t>Inventario sede Armenia</t>
  </si>
  <si>
    <t>No. de inventarios sede Armenia</t>
  </si>
  <si>
    <t>En lo corrido de la vigencia se ha realizado un inventario en la sede Armenia</t>
  </si>
  <si>
    <t xml:space="preserve">Realizar inventario en Estaciones así:
Casetas
Torres
Equipo eléctrico y electrónico Línea de vida
Maquinaria, garantizando un control y seguimiento de los bienes </t>
  </si>
  <si>
    <t>Inventario Estaciones</t>
  </si>
  <si>
    <t>No. de inventarios Estaciones</t>
  </si>
  <si>
    <t>En lo corrido de la vigencia se ha realizado un inventario en estaciones</t>
  </si>
  <si>
    <t>Programar los mantenimientos periódicos y mejoras locativas requeridas, dando respuesta a las necesidades  que se presenten, para la conservación y mejoramiento de los bienes muebles e inmuebles del canal</t>
  </si>
  <si>
    <t>Mantenimiento planta física</t>
  </si>
  <si>
    <t>Plan de mantenimiento de planta física
Inspecciones programadas y no programadas
Solicitudes internas</t>
  </si>
  <si>
    <t>Se están realizando las actividades de mantenimiento acorde con lo programado en el cronograma</t>
  </si>
  <si>
    <t>1. Incumplimiento de las acciones programadas por falta de disponibilidad presupuestal
2. Incumplimiento o retrasos por parte de los proveedores.
3. Condiciones climáticas.
4. Diponibilidad de personal de mantenimiento.</t>
  </si>
  <si>
    <t>Mejorar permanentemente el Sistema de Gestión de Calidad.
Medir y mantener la satisfacción del cliente.
Mantener una programación de calidad y contenidos regionales.
Reducir la probabilidad de ocurrencia de accidentes de trabajo, enfermedades laborales, daños y pérdidas en los equipos e instalaciones.
Hacer uso eficiente de la energía eléctrica en la operación de la entidad, garantizando la Eficiencia Energética en el Canal.</t>
  </si>
  <si>
    <t>1. Talento humano
2. Direccionamiento estratégico</t>
  </si>
  <si>
    <t>% CUMPLIMIENTO BIENES Y SERVICIOS</t>
  </si>
  <si>
    <t>EVALUACIÓN, CONTROL Y MEJORA
ECM</t>
  </si>
  <si>
    <t>ESTRATÉGICO</t>
  </si>
  <si>
    <t>5.5. Promover la cultura de autocontrol en el desarrollo diario de nuestras funciones propendiendo siempre por el cumplimiento de los objetivos de TELECAFÉ; así como el fortalecimiento de las auditorías internas que permitan detectar desviaciones y realizar los correctivos a que haya lugar.
Con el propósito de cumplir el objetivo de MIPG “Desarrollar una cultura organizacional fundamentada en la información, el control y la evaluación, para la toma de decisiones y la mejora continua”, TELECAFÉ trabajará en atender lineamientos y buenas prácticas para lograr una adecuada planeación institucional</t>
  </si>
  <si>
    <r>
      <rPr>
        <b/>
        <sz val="9"/>
        <color theme="1"/>
        <rFont val="Aptos Narrow"/>
        <family val="2"/>
      </rPr>
      <t>5.5.1. TELECAFÉ expresa autocontrol</t>
    </r>
    <r>
      <rPr>
        <sz val="9"/>
        <color theme="1"/>
        <rFont val="Aptos Narrow"/>
        <family val="2"/>
      </rPr>
      <t xml:space="preserve">
</t>
    </r>
    <r>
      <rPr>
        <i/>
        <sz val="9"/>
        <color theme="1"/>
        <rFont val="Aptos Narrow"/>
        <family val="2"/>
      </rPr>
      <t xml:space="preserve">Realizar acciones estratégicas que fomenten las prácticas de autocontrol y autoevaluación pertinentes y eficaces tanto en colaboradores como en cada una de las áreas para mitigar los riesgos internos y externos que puedan afectar los objetivos de TELECAFÉ </t>
    </r>
  </si>
  <si>
    <t>Generar plan de auditorías internas, seguimiento al cumplimiento de disposiciones legales, seguimiento a controles de riesgos y cargue de informes en plataformas respectivas</t>
  </si>
  <si>
    <t>Auditoría Interna de Control Interno</t>
  </si>
  <si>
    <t>Cronograma de actividades
Informe de auditorías</t>
  </si>
  <si>
    <t>No se ha realizado avances en este indicador toda vez que no se cuenta con asesor de control interno</t>
  </si>
  <si>
    <t>1. Cambios y/o falta de recurso humano disponible en la OCI.
2. Actividades adicionales no programadas y que requieren de asignación a profesionales para su desarrollo.
3. Demoras en la realización de las auditorías y/o informes periódicos, retrasando su respectivo informe final.</t>
  </si>
  <si>
    <t>Control Interno</t>
  </si>
  <si>
    <t>7. Control Interno</t>
  </si>
  <si>
    <t>Fomentar la cultura de control interno y autocontrol como instrumento de calidad  en el servicio y en la gestión pública de Telecafé</t>
  </si>
  <si>
    <t>Lineamiento de mejores prácticas de control interno</t>
  </si>
  <si>
    <t>No. de campañas de autocontrol o capacitaciones</t>
  </si>
  <si>
    <t>Evidencias de campañas de control interno</t>
  </si>
  <si>
    <t>Se realizó campaña de autocontrol</t>
  </si>
  <si>
    <t>1. Incumplimiento de las actividades dispuestas para las campañas de autocontrol</t>
  </si>
  <si>
    <t>Realizar seguimiento a las actividades desarrolladas por Telecafé en cumplimiento del Programa de Transparencia y Ética Pública</t>
  </si>
  <si>
    <t>Programa de Transparencia y Ética Pública</t>
  </si>
  <si>
    <t>No. de seguimientos al Programa de Transparencia y Ética Pública</t>
  </si>
  <si>
    <t>Cuatrimestral</t>
  </si>
  <si>
    <t>Informe de seguimiento al Programa de Transparencia y Ética Pública</t>
  </si>
  <si>
    <t>Se realizaron los respectivos seguimientos al PTEP, verificando el cumplimiento de lo dispuesto en cada componente</t>
  </si>
  <si>
    <t>1. Participación reducida de funcionarios y contratistas en las acciones programadas en el Programa de Transparencia y Ética Pública PTEP
2. Incumplimiento de las acciones programadas por falta de disponibilidad presupuestal.
3. Retrasos en la ejecución de actividades dispuestas en el PTEP</t>
  </si>
  <si>
    <t>Telecafé presta el servicio de televisión pública regional para educar, entretener, informar a los televidentes e integrar el triángulo del café y el mejoramiento continuo</t>
  </si>
  <si>
    <t>2. Direccionamiento
estratégico y Planeación
3. Gestión con valor para resultados (de la ventanilla hacia afuera)
4. Evaluación de resultados
7. Control Interno</t>
  </si>
  <si>
    <t>Realizar seguimiento periódico al cumplimiento de acciones del Plan de Mejoramiento por procesos, midiendo el cumplimiento y eficacia de las acciones propuestas en los planes de mejoramiento por parte de los responsables</t>
  </si>
  <si>
    <t>Plan de Mejoramiento</t>
  </si>
  <si>
    <t>No. de seguimientos a los planes de mejoramiento</t>
  </si>
  <si>
    <t>Informes de seguimiento a planes de mejoramiento</t>
  </si>
  <si>
    <t>Durante el mes de julio se realizó seguimiento a los planes de mjoramiento derivados de informes de la Contraloría General de la República</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</si>
  <si>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
3 Las áreas no adelanten las acciones formuladas en los planes de mejoramiento.</t>
  </si>
  <si>
    <t>4. Evaluación para resultados
7. Control interno</t>
  </si>
  <si>
    <t>Incrementar el nivel de madurez del sistema de control interno</t>
  </si>
  <si>
    <t>Índice de Control Interno</t>
  </si>
  <si>
    <t>Resultados de la encuesta FURAG en el componente de control interno</t>
  </si>
  <si>
    <t>Encuesta FURAG</t>
  </si>
  <si>
    <t xml:space="preserve">La calificación obtenida disminuyó significativamente frente a la vigencia anterior. En esta medición se tiene en cuenta: Ambiente propicio para el ejercicio de control, evaluación estratégica de riesgo, actividades de control efectiva, actividades de monitoreo sistemáticas y orientadas a la mejora e información y comunicación relevante y oportuna para el control. </t>
  </si>
  <si>
    <t xml:space="preserve">1. Incumplimiento en las fechas establecidas dispuestas por el DAFP para el diligenciamiento de la información del FURAG </t>
  </si>
  <si>
    <t>% CUMPLIMIENTO CONTROL INTERNO</t>
  </si>
  <si>
    <t>ASESORÍA Y APOYO JURÍDICO
AAJ</t>
  </si>
  <si>
    <t xml:space="preserve">5.6. Brindar seguridad jurídica en cada una de las actuaciones de nuestra entidad </t>
  </si>
  <si>
    <r>
      <rPr>
        <b/>
        <sz val="9"/>
        <color theme="1"/>
        <rFont val="Aptos Narrow"/>
        <family val="2"/>
      </rPr>
      <t>5.6.1. TELECAFÉ expresa gestión jurídica</t>
    </r>
    <r>
      <rPr>
        <sz val="9"/>
        <color theme="1"/>
        <rFont val="Aptos Narrow"/>
        <family val="2"/>
      </rPr>
      <t xml:space="preserve">
</t>
    </r>
    <r>
      <rPr>
        <i/>
        <sz val="9"/>
        <color theme="1"/>
        <rFont val="Aptos Narrow"/>
        <family val="2"/>
      </rPr>
      <t>Prevenir el daño antijurídico, así como los riesgos jurídicos a los que está expuesto el Canal como entidad pública, a través de la adopción de medidas que impacten jurídicamente y que son transversales a la actividad administrativa, financiera y operativa de TELECAFÉ.</t>
    </r>
    <r>
      <rPr>
        <sz val="9"/>
        <color theme="1"/>
        <rFont val="Aptos Narrow"/>
        <family val="2"/>
      </rPr>
      <t xml:space="preserve">
</t>
    </r>
  </si>
  <si>
    <t>Capacitar a los funcionarios, supervisores y contratistas de la entidad en lo relacionado con los procesos contractuales descritos en el manual de contratación vigente.</t>
  </si>
  <si>
    <t>Capacitación Manual Interno de Contratación y Manual de Supervisión</t>
  </si>
  <si>
    <t>No. de capacitaciones realizadas / No. De capacitaciones proyectadas *100</t>
  </si>
  <si>
    <t>Formatos de asistencia</t>
  </si>
  <si>
    <t xml:space="preserve">Telecafé suscribió Órden de Servicio con la contratista Karen Natally Rozo Trujillo, cuyo objeto es "Prestación de servicios profesionales de apoyo y acompañamiento en el manejo de la plataforma SECOP II", en cuyo alcance del objeto se encuentran las siguientes actividades "d) Realizar actividades de sensibilización a los colaboradores del Canal, designados por la supervisión y la Gerencia, en pro de fortalecer los aspectos relevantes que conforman la plataforma SECOP II, e)Realizar las acciones tendientes a prestar apoyo técnico en atención y resolución de consultas generadas por las diferentes dependencias de la entidad en el marco del uso de la plataforma SECOP II" .
En el primer semestre del año 2025 se llevaron a cabo capacitaciones  sobre la implementación y uso de la plataforma SIITS, para fortalecer el seguimiento precontractual, contractual y postcontractual, la cual fue dirigida a los colaboradores y contratistas de Telecafé. 
En el primer semestre del año 2025 se creó una guía para la verificación de cuentas en la plataforma SECOP II, lo cual brinda un apoyo importante  y facilita a los colaboradores y contratistas  la busqueda de contratos y su estado en la plataforma, además permite conocer la forma en que se aceptan o editan los procesos con el fin de cargar y aprobar los diferentes documentos que hacen parte de un contrato.
</t>
  </si>
  <si>
    <t>1. Participación reducida de funcionarios y supervisores, dentro de las capacitaciones y/o difusión de la información y/o actualización de los procedimientos contractuales y de supervisión
2. Desconocimiento de los procesos
3. Desconocimiento de la naturaleza jurídica de la entidad</t>
  </si>
  <si>
    <t>Asesoría y Apoyo Jurídico</t>
  </si>
  <si>
    <t>Garantizar la satisfacción del cliente y el mejoramiento continuo</t>
  </si>
  <si>
    <t>5. Información y Comunicación
6. Gestión del Conocimiento y la Innovación</t>
  </si>
  <si>
    <t>Contar con un normograma que permita delimitar las normas que regulan el desarrollo del objeto misional del canal</t>
  </si>
  <si>
    <t>Normograma</t>
  </si>
  <si>
    <t>No. de actualizaciones al normograma / No. de actualizaciones proyectadas *100</t>
  </si>
  <si>
    <t xml:space="preserve">El Normograma de la entidad se actualizó por primera vez en la vigencia 2025  el 27 de junio y se publicó a través de la página web de TELECAFÉ LTDA. y se socializó a los funcionarios a través de correo electrónico
</t>
  </si>
  <si>
    <t>1. Desconocimiento de las leyes y sus actualizaciones, modificaciones o actos que le deroguen
2. Omisión de las normativas o aplicación indebida de aquellas que han sufrido modificación o derogación
3. Procesos de la entidad carentes del debido proceso y/o legalidad</t>
  </si>
  <si>
    <t>3. Gestión con valor para resultados (de la ventanilla hacia afuera)
4. Evaluación de Resultados
5. Información y Comunicación</t>
  </si>
  <si>
    <t>Aumentar la eficiencia en el trámite de peticiones, quejas, reclamos y solicitudes recepcionadas por la entidad, dando trámite dentro de los términos legalmente establecidos a las PQRS recepcionadas por la Entidad</t>
  </si>
  <si>
    <t>PQRS</t>
  </si>
  <si>
    <t>No. de PQRS recepcionadas / No. de PQRS respondidas * 100</t>
  </si>
  <si>
    <t>Trimestral</t>
  </si>
  <si>
    <t>Admiarchi</t>
  </si>
  <si>
    <t xml:space="preserve"> Para el primer trimestre del año 2025, se recepcionaron 49 PQRSF y 26 derechos de petición para una totalidad de 75 solicitudes, de las cuales se dejaron de responder 4 PQRSF. En lo posible se trata de contestar en un tiempo inferior a 10 días hábiles, independientemente del tipo de requerimiento, aclarando que las peticiones emanadas por parte de los Entes de Control y autoridades judiciales, se contestan en tiempo inferior de conformidad con el plazo otorgado por la entidad en particular.</t>
  </si>
  <si>
    <t>1. Trámite extemporáneo de respuestas a peticiones, quejas, reclamos y/o sugerencias recibidas en la entidad.
2. Omisión de las respuestas por parte de las áreas competentes a la PQRS recibidas..
3. Fallas en ventanilla única al momento de la radicación de PQRS 
4. Reprocesos al momento de validar la información recibida, que impliquen la devolución a las áreas responsables para hacer los ajustes requeridos.
5. Peticiones y proposiciones extensas y con grado de complejidad considerable, que no permitan dar respuesta en los plazos establecidos.
6. Dirección de remisión de la PQRS errada</t>
  </si>
  <si>
    <t>Contar con información actualizada y la gestión de procesos judiciales, conciliaciones y arbitrajes de TELECAFÉ ya sea a favor o en contra</t>
  </si>
  <si>
    <t>Procesos litigiosos</t>
  </si>
  <si>
    <t xml:space="preserve">100% del inicio de los procesoa litigiosos a favor del Canal, inicio de los Procesos Ejecutivos ante juzgado correspondiente, de la cartera morosa y defensa de los procesos judiciales en contra de la entidad.
(Total de procesos Ejecutivos iniciados / total de procesos de cartera en mora reportados por el Área Financiera) * 100% </t>
  </si>
  <si>
    <t>Ekogui</t>
  </si>
  <si>
    <t>Eficacia
Eficiencia
Efectividad</t>
  </si>
  <si>
    <t>Telecafé cuenta con 2 abogados encargados por la Gerencia para la representación judicial de los procesos litigiosos, quienes alimentan la plataforma Ekogui, asisten a las respectivas audiencias y comités de conciliación. Adicionalmente se cuenta con una abogada que realiza los trámites de cobro prejuridico y un abogado que realiza la gestión concerniente a Ley 14.</t>
  </si>
  <si>
    <t>1. No contar con los elementos probatorios de rigor, con los que se pueda dar inicio a los procesos ejecutivos y/o judiciales pertinentes.
2. Vencimiento de plazos perentorios en las actuaciones judiciales a favor o en contra.
3. Omisión de procesos previos o posteriores de la actividad litigiosa derivada de la prestación del servicio profesional jurídico</t>
  </si>
  <si>
    <t>Garantizar la publicación de la documentación necesaria  dentro de los términos establecidos de la contratación de la entidad en la plataforma del  SECOP</t>
  </si>
  <si>
    <t>SECOP</t>
  </si>
  <si>
    <t>(Número de procesos publicados en la plataforma / número de contrataciones sujetas a publicidad de conformidad con el Manual Interno de Contratación) * 100%</t>
  </si>
  <si>
    <t>Listado de contratación
Plataforma del SECOP</t>
  </si>
  <si>
    <t>Cien por ciento (100%). Desde el Área Jurídica fueron publicados en su totalidad en la PLATAFORMA SECOP II todos los documentos de procesos a través de Convocatoria Pública y/o Invitación Directa, conforme a lo establecido en el Manual Interno de Contratación. Y se inicio la práctica de publicación de toda la documentación precontractual de las diferentes modalidades de contratación, incluso si el Manual Interno solicita menos documentación en la publicación.</t>
  </si>
  <si>
    <t>1. Desconocimiento del Manual Interno de Contratación de la entidad y/o la naturaleza jurídica de la entidad
2. Inconvenientes en la accesibilidad y/o indisponibilidad de la plataforma, para el cargue de la información
3. Fallas en el internet de la entidad, que dificulten el acceso a la plataforma
4. Yerro u omisión humana, en el trámite y/o cargue de la documentación respectiva
5. Desconocimiento de los oferentes, en los procesos que convoca el Canal
6. Reprocesos en las Convocatorias Públicas y/o declaración de desiertas de las mismas</t>
  </si>
  <si>
    <t>5. Información y Comunicación</t>
  </si>
  <si>
    <t>% CUMPLIMIENTO ASESORÍA Y APOYO JURÍDICO</t>
  </si>
  <si>
    <t xml:space="preserve">5.7. Mejorar continuamente el direccionamiento estratégico </t>
  </si>
  <si>
    <r>
      <rPr>
        <b/>
        <sz val="9"/>
        <color theme="1"/>
        <rFont val="Aptos Narrow"/>
        <family val="2"/>
      </rPr>
      <t>5.7.1. TELECAFÉ expresa calidad</t>
    </r>
    <r>
      <rPr>
        <sz val="9"/>
        <color theme="1"/>
        <rFont val="Aptos Narrow"/>
        <family val="2"/>
      </rPr>
      <t xml:space="preserve">
</t>
    </r>
    <r>
      <rPr>
        <i/>
        <sz val="9"/>
        <color theme="1"/>
        <rFont val="Aptos Narrow"/>
        <family val="2"/>
      </rPr>
      <t>Garantizar el mejoramiento continuo a través de las auditorías internas y externas de calidad de manera eficiente, eficaz y efectiva</t>
    </r>
  </si>
  <si>
    <t>Garantizar el mejoramiento continuo a través de las auditorías internas y externas al Sistema de Gestión de Calidad para el seguimiento y autoevaluación permanente</t>
  </si>
  <si>
    <t>Plan de Trabajo</t>
  </si>
  <si>
    <t>% de cumplimiento del cronograma del SGC</t>
  </si>
  <si>
    <t>Cronograma de actividades</t>
  </si>
  <si>
    <t xml:space="preserve">El avance ha sido poco dado que la mayoría de actividades </t>
  </si>
  <si>
    <t>1. Cambios en el recurso humano disponible para ejecutar las acciones formuladas en el Plan de trabajo, ya sea por retiro por ingreso de personal nuevo que desconoce las acciones a su cargo en el plan de trabajo del SGC
2. Actividades adicionales no programadas y que requieren asignar a profesionales para su desarrollo.</t>
  </si>
  <si>
    <t>Planeación</t>
  </si>
  <si>
    <t>Auditoría Interna de Calidad</t>
  </si>
  <si>
    <t>Resultado de la auditoría interna de calidad a todos los procesos de la entidad</t>
  </si>
  <si>
    <t>La auditoría interna está programa para el mes de septiembre</t>
  </si>
  <si>
    <t>1. Participación reducida de funcionarios y contratistas en las acciones establecidas dentro del SGC
2. Falta de participación de los líderes del proceso.</t>
  </si>
  <si>
    <t>La auditoría externa está programada para el mes de octubre</t>
  </si>
  <si>
    <r>
      <rPr>
        <b/>
        <sz val="9"/>
        <color theme="1"/>
        <rFont val="Aptos Narrow"/>
        <family val="2"/>
      </rPr>
      <t xml:space="preserve">5.7.2. TELECAFÉ expresa gestión del riesgo
</t>
    </r>
    <r>
      <rPr>
        <i/>
        <sz val="9"/>
        <color theme="1"/>
        <rFont val="Aptos Narrow"/>
        <family val="2"/>
      </rPr>
      <t xml:space="preserve">Garantizar un adecuado seguimiento a los posibles riesgos de gestión y de corrupción identificados por TELECAFÉ de tal manera que permitan mitigar los posibles riesgos que pueden materializarse o que desvíen el cumplimiento de metas 
</t>
    </r>
  </si>
  <si>
    <t>Gestionar los riesgos institucionales y de corrupción de la entidad, a través de los diferentes controles y acciones, encaminados a identificar, tratar y prevenir los riesgos, a fin de proteger los recursos y resguardando una posible materialización de los riesgos</t>
  </si>
  <si>
    <t>Política de Administración de Riesgos</t>
  </si>
  <si>
    <t>Actualización a la política de administración de riesgos</t>
  </si>
  <si>
    <t>Guía para la administración del riesgo y el diseño de controles en entidades públicas DAFP
Política de administración de riesgos de Telecafé</t>
  </si>
  <si>
    <t>Se realiza análisis y revisión a la política de administración de riesgos, de acuerdo con la normatividad y las necesidades actuales del Canal</t>
  </si>
  <si>
    <t xml:space="preserve">1. Desconocimiento de las actualizaciones del DAFP frente a la guia para la administración del riesgo de las entidades públicas
2. Falta de participación de los líderes de los procesos en la actualización de la política de administración de riesgos </t>
  </si>
  <si>
    <t>Riesgos Institucionales de la Entidad</t>
  </si>
  <si>
    <t>Actualización de los riesgos institucionales de la entidad</t>
  </si>
  <si>
    <t>Matriz de riesgos institucionales</t>
  </si>
  <si>
    <t>Se realiza análisis y revisión a los riesgos de corrupción de la entidad, de acuerdo con la normatividad y las necesidades actuales del Canal</t>
  </si>
  <si>
    <t>1. Desconocimiento de las actualizaciones del DAFP frente a la guia para la administración del riesgo de las entidades públicas
2. Falta de participación de los líderes de los procesos en la actualización de la matriz de riesgos institucionales</t>
  </si>
  <si>
    <t>Riesgos de Corrupción</t>
  </si>
  <si>
    <t>Actualización de los riesgos de corrupción de la entidad</t>
  </si>
  <si>
    <t>Matriz de riesgos de corrupción</t>
  </si>
  <si>
    <t>Se realiza análisis y revisión a los riesgos institucionales de la entidad, de acuerdo con la normatividad y las necesidades actuales del Canal</t>
  </si>
  <si>
    <t>1. Desconocimiento de las actualizaciones del DAFP frente a la guia para la administración del riesgo de las entidades públicas
2. Falta de participación de los líderes de los procesos en la actualización de la matriz de riesgos de corrupción</t>
  </si>
  <si>
    <t>% CUMPLIMIENTO PLANEACIÓN</t>
  </si>
  <si>
    <t>DIRECCIONAMIENTO
DIR</t>
  </si>
  <si>
    <t>5.8. Consolidar estrategias que permitan fortalecer las comunicaciones a nivel interno y externo para el Canal, garantizando un adecuado flujo de información, veraz y oportuno.</t>
  </si>
  <si>
    <r>
      <rPr>
        <b/>
        <sz val="9"/>
        <color theme="1"/>
        <rFont val="Aptos Narrow"/>
        <family val="2"/>
      </rPr>
      <t>5.8.1. TELECAFÉ expresa comunicación</t>
    </r>
    <r>
      <rPr>
        <sz val="9"/>
        <color theme="1"/>
        <rFont val="Aptos Narrow"/>
        <family val="2"/>
      </rPr>
      <t xml:space="preserve">
</t>
    </r>
    <r>
      <rPr>
        <i/>
        <sz val="9"/>
        <color theme="1"/>
        <rFont val="Aptos Narrow"/>
        <family val="2"/>
      </rPr>
      <t xml:space="preserve">Crear una estrategia de comunicaciones interna y externa que potencialice la comunicación transversal entre procesos, áreas y colaboradores del Canal como la imagen pública de TELECAFÉ con los diferentes grupos de valor y/o interés haciendo uso eficiente de las herramientas, medios y espacios con los que cuenta el Canal.
 </t>
    </r>
  </si>
  <si>
    <t>Diseñar, normalizar, socializar e implementar un manual de comunicaciones acorde con la actualidad del Canal en el que se incluya política de comunicaciones y procedimientos si es del caso</t>
  </si>
  <si>
    <t>Manual de Comunicaciones</t>
  </si>
  <si>
    <t>% de avance en la consolidación de un manual de comunicaciones</t>
  </si>
  <si>
    <t>Manual de comunicaciones</t>
  </si>
  <si>
    <t>Se actualizó el Manual de Comunicaciones, incluyendo la política de comunicaciones y el manual de identidad visual que complementa la campaña desde el área de comunicaciones para el buen uso de las herramientas disponibles por el canal</t>
  </si>
  <si>
    <t>1. Ausencia del personal encargado
2. Fallas en los medios de comunicación empleados</t>
  </si>
  <si>
    <t>Comunicaciones</t>
  </si>
  <si>
    <t>5. Información y comunicación</t>
  </si>
  <si>
    <t>Generar canales de comunicación internos y externos para fortalecer la gestión de la entidad mediante estrategias comunicacional organizacional interna y estrategias de comunicación masiva de forma externa.</t>
  </si>
  <si>
    <t>PECO
Plan Estratégico de Comunicaciones</t>
  </si>
  <si>
    <t>% de ejecución del PECO</t>
  </si>
  <si>
    <t>PECO</t>
  </si>
  <si>
    <t>Se están adelantando las actividades programadas en el PECO</t>
  </si>
  <si>
    <t>Optimizar los canales de comunicación</t>
  </si>
  <si>
    <t>Satisfacción de las comunicaciones internas</t>
  </si>
  <si>
    <t>Sumatoria de la calificación entre buena y excelente del componente COMUNICACIONES de la encuesta de satisfacción del cliente interno</t>
  </si>
  <si>
    <t>Encuesta de satisfacción del cliente interno</t>
  </si>
  <si>
    <t>La comunicación tiene una percepción positiva del 92% . Sin embargo, hay un 8% de respuestas negativas, lo que indica que la comunicación interna puede ser un área de mejora.</t>
  </si>
  <si>
    <t>% CUMPLIMIENTO COMUNICACIONES</t>
  </si>
  <si>
    <t>% CUMPLIMIENTO PLAN DE ACCIÓN A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</si>
</sst>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35">
    <font>
      <sz val="11"/>
      <color theme="1"/>
      <name val="Aptos Narrow"/>
      <family val="2"/>
      <scheme val="minor"/>
    </font>
    <font>
      <sz val="11"/>
      <color theme="1"/>
      <name val="Aptos Narrow"/>
      <family val="2"/>
      <scheme val="minor"/>
    </font>
    <font>
      <b/>
      <sz val="9"/>
      <color theme="1"/>
      <name val="Aptos Narrow"/>
      <family val="2"/>
    </font>
    <font>
      <b/>
      <sz val="36"/>
      <name val="MicrogrammaDBolExt"/>
      <family val="2"/>
    </font>
    <font>
      <sz val="9"/>
      <color theme="1"/>
      <name val="Aptos Narrow"/>
      <family val="2"/>
    </font>
    <font>
      <sz val="26"/>
      <name val="MicrogrammaDBolExt"/>
    </font>
    <font>
      <sz val="11"/>
      <color rgb="FF7030A0"/>
      <name val="Montserrat Medium"/>
    </font>
    <font>
      <b/>
      <sz val="8"/>
      <color theme="1"/>
      <name val="Aptos Narrow"/>
      <family val="2"/>
    </font>
    <font>
      <b/>
      <sz val="9"/>
      <color theme="0"/>
      <name val="Aptos Narrow"/>
      <family val="2"/>
    </font>
    <font>
      <b/>
      <sz val="8"/>
      <color theme="0"/>
      <name val="Aptos Narrow"/>
      <family val="2"/>
    </font>
    <font>
      <b/>
      <sz val="10"/>
      <color theme="0"/>
      <name val="Calibri"/>
      <family val="2"/>
    </font>
    <font>
      <b/>
      <sz val="36"/>
      <color rgb="FF008080"/>
      <name val="Montserrat Medium"/>
    </font>
    <font>
      <sz val="8"/>
      <color theme="1"/>
      <name val="Aptos Narrow"/>
      <family val="2"/>
    </font>
    <font>
      <i/>
      <sz val="9"/>
      <color theme="1"/>
      <name val="Aptos Narrow"/>
      <family val="2"/>
    </font>
    <font>
      <b/>
      <sz val="18"/>
      <name val="Aptos Narrow"/>
      <family val="2"/>
    </font>
    <font>
      <b/>
      <sz val="18"/>
      <color rgb="FFFF0000"/>
      <name val="Aptos Narrow"/>
      <family val="2"/>
    </font>
    <font>
      <b/>
      <sz val="16"/>
      <color theme="1"/>
      <name val="Aptos Narrow"/>
      <family val="2"/>
    </font>
    <font>
      <b/>
      <sz val="36"/>
      <color rgb="FF7030A0"/>
      <name val="Montserrat Medium"/>
    </font>
    <font>
      <b/>
      <sz val="18"/>
      <color rgb="FF00B050"/>
      <name val="Aptos Narrow"/>
      <family val="2"/>
    </font>
    <font>
      <b/>
      <sz val="36"/>
      <color theme="1"/>
      <name val="Montserrat Medium"/>
    </font>
    <font>
      <sz val="9"/>
      <color rgb="FFFF0000"/>
      <name val="Aptos Narrow"/>
      <family val="2"/>
    </font>
    <font>
      <b/>
      <sz val="16"/>
      <name val="Aptos Narrow"/>
      <family val="2"/>
    </font>
    <font>
      <b/>
      <sz val="9"/>
      <color rgb="FF00B050"/>
      <name val="Aptos Narrow"/>
      <family val="2"/>
    </font>
    <font>
      <sz val="9"/>
      <name val="Aptos Narrow"/>
      <family val="2"/>
    </font>
    <font>
      <b/>
      <sz val="8"/>
      <color rgb="FF00B050"/>
      <name val="Aptos Narrow"/>
      <family val="2"/>
    </font>
    <font>
      <b/>
      <sz val="18"/>
      <color theme="1"/>
      <name val="Aptos Narrow"/>
      <family val="2"/>
    </font>
    <font>
      <b/>
      <sz val="9"/>
      <name val="Aptos Narrow"/>
      <family val="2"/>
    </font>
    <font>
      <b/>
      <sz val="9"/>
      <color rgb="FFFF0000"/>
      <name val="Aptos Narrow"/>
      <family val="2"/>
    </font>
    <font>
      <sz val="7"/>
      <color theme="1"/>
      <name val="Aptos Narrow"/>
      <family val="2"/>
    </font>
    <font>
      <b/>
      <sz val="32"/>
      <color theme="1"/>
      <name val="Aptos Narrow"/>
      <family val="2"/>
    </font>
    <font>
      <b/>
      <sz val="8"/>
      <color indexed="81"/>
      <name val="Tahoma"/>
      <family val="2"/>
    </font>
    <font>
      <b/>
      <sz val="9"/>
      <color indexed="81"/>
      <name val="Tahoma"/>
      <family val="2"/>
    </font>
    <font>
      <sz val="9"/>
      <color indexed="81"/>
      <name val="Tahoma"/>
      <family val="2"/>
    </font>
    <font>
      <sz val="11"/>
      <color indexed="81"/>
      <name val="Tahoma"/>
      <family val="2"/>
    </font>
    <font>
      <sz val="8"/>
      <color indexed="81"/>
      <name val="Tahoma"/>
      <family val="2"/>
    </font>
  </fonts>
  <fills count="8">
    <fill>
      <patternFill patternType="none"/>
    </fill>
    <fill>
      <patternFill patternType="gray125"/>
    </fill>
    <fill>
      <patternFill patternType="solid">
        <fgColor rgb="FF008080"/>
        <bgColor indexed="64"/>
      </patternFill>
    </fill>
    <fill>
      <patternFill patternType="solid">
        <fgColor rgb="FFDDF8F7"/>
        <bgColor indexed="64"/>
      </patternFill>
    </fill>
    <fill>
      <patternFill patternType="solid">
        <fgColor rgb="FF44D8D1"/>
        <bgColor indexed="64"/>
      </patternFill>
    </fill>
    <fill>
      <patternFill patternType="solid">
        <fgColor rgb="FF23ADA6"/>
        <bgColor indexed="64"/>
      </patternFill>
    </fill>
    <fill>
      <patternFill patternType="solid">
        <fgColor rgb="FFD9ECFF"/>
        <bgColor indexed="64"/>
      </patternFill>
    </fill>
    <fill>
      <patternFill patternType="solid">
        <fgColor rgb="FF2592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6">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xf>
    <xf numFmtId="0" fontId="6" fillId="0" borderId="0" xfId="0" applyFont="1"/>
    <xf numFmtId="0" fontId="7" fillId="0" borderId="0" xfId="0" applyFont="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5" xfId="0" applyFont="1" applyFill="1" applyBorder="1" applyAlignment="1">
      <alignment horizontal="center" vertical="center" textRotation="90"/>
    </xf>
    <xf numFmtId="0" fontId="12"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9" fontId="14" fillId="3" borderId="10" xfId="0" applyNumberFormat="1" applyFont="1" applyFill="1" applyBorder="1" applyAlignment="1">
      <alignment horizontal="center" vertical="center" wrapText="1"/>
    </xf>
    <xf numFmtId="9" fontId="14" fillId="3" borderId="11" xfId="0" applyNumberFormat="1" applyFont="1" applyFill="1" applyBorder="1" applyAlignment="1">
      <alignment horizontal="center" vertical="center" wrapText="1"/>
    </xf>
    <xf numFmtId="9" fontId="14" fillId="3" borderId="12" xfId="0" applyNumberFormat="1" applyFont="1" applyFill="1" applyBorder="1" applyAlignment="1">
      <alignment horizontal="center" vertical="center" wrapText="1"/>
    </xf>
    <xf numFmtId="9" fontId="4" fillId="3" borderId="1" xfId="2" applyFont="1" applyFill="1" applyBorder="1" applyAlignment="1">
      <alignment horizontal="center" vertical="center" wrapText="1"/>
    </xf>
    <xf numFmtId="43" fontId="4" fillId="3" borderId="2" xfId="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1" fillId="3" borderId="8" xfId="0" applyFont="1" applyFill="1" applyBorder="1" applyAlignment="1">
      <alignment horizontal="center" vertical="center" textRotation="90"/>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43" fontId="4" fillId="3" borderId="6" xfId="1" applyFont="1" applyFill="1" applyBorder="1" applyAlignment="1">
      <alignment horizontal="center" vertical="center" wrapText="1"/>
    </xf>
    <xf numFmtId="1" fontId="14" fillId="3" borderId="10" xfId="0" applyNumberFormat="1" applyFont="1" applyFill="1" applyBorder="1" applyAlignment="1">
      <alignment horizontal="center" vertical="center" wrapText="1"/>
    </xf>
    <xf numFmtId="1" fontId="14" fillId="3" borderId="11" xfId="0" applyNumberFormat="1" applyFont="1" applyFill="1" applyBorder="1" applyAlignment="1">
      <alignment horizontal="center" vertical="center" wrapText="1"/>
    </xf>
    <xf numFmtId="1" fontId="14" fillId="3" borderId="12" xfId="0" applyNumberFormat="1" applyFont="1" applyFill="1" applyBorder="1" applyAlignment="1">
      <alignment horizontal="center" vertical="center" wrapText="1"/>
    </xf>
    <xf numFmtId="1" fontId="4" fillId="3" borderId="12" xfId="0" applyNumberFormat="1" applyFont="1" applyFill="1" applyBorder="1" applyAlignment="1">
      <alignment horizontal="center" vertical="center" wrapText="1"/>
    </xf>
    <xf numFmtId="2" fontId="14" fillId="3" borderId="10" xfId="0" applyNumberFormat="1" applyFont="1" applyFill="1" applyBorder="1" applyAlignment="1">
      <alignment horizontal="center" vertical="center" wrapText="1"/>
    </xf>
    <xf numFmtId="2" fontId="14" fillId="3" borderId="11" xfId="0" applyNumberFormat="1" applyFont="1" applyFill="1" applyBorder="1" applyAlignment="1">
      <alignment horizontal="center" vertical="center" wrapText="1"/>
    </xf>
    <xf numFmtId="2" fontId="14" fillId="3" borderId="12"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43" fontId="4" fillId="3" borderId="9" xfId="1"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164" fontId="14" fillId="3" borderId="10" xfId="0" applyNumberFormat="1" applyFont="1" applyFill="1" applyBorder="1" applyAlignment="1">
      <alignment horizontal="center" vertical="center" wrapText="1"/>
    </xf>
    <xf numFmtId="164" fontId="14" fillId="3" borderId="11" xfId="0" applyNumberFormat="1" applyFont="1" applyFill="1" applyBorder="1" applyAlignment="1">
      <alignment horizontal="center" vertical="center" wrapText="1"/>
    </xf>
    <xf numFmtId="164" fontId="14" fillId="3" borderId="12" xfId="0" applyNumberFormat="1" applyFont="1" applyFill="1" applyBorder="1" applyAlignment="1">
      <alignment horizontal="center" vertical="center" wrapText="1"/>
    </xf>
    <xf numFmtId="2" fontId="4" fillId="3" borderId="9" xfId="0" applyNumberFormat="1" applyFont="1" applyFill="1" applyBorder="1" applyAlignment="1">
      <alignment horizontal="center" vertical="center" wrapText="1"/>
    </xf>
    <xf numFmtId="2" fontId="15" fillId="3" borderId="10" xfId="0" applyNumberFormat="1" applyFont="1" applyFill="1" applyBorder="1" applyAlignment="1">
      <alignment horizontal="center" vertical="center" wrapText="1"/>
    </xf>
    <xf numFmtId="2" fontId="15" fillId="3" borderId="11" xfId="0" applyNumberFormat="1" applyFont="1" applyFill="1" applyBorder="1" applyAlignment="1">
      <alignment horizontal="center" vertical="center" wrapText="1"/>
    </xf>
    <xf numFmtId="2" fontId="15" fillId="3" borderId="1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2" fontId="4" fillId="3" borderId="12" xfId="0" applyNumberFormat="1" applyFont="1" applyFill="1" applyBorder="1" applyAlignment="1">
      <alignment horizontal="center" vertical="center" wrapText="1"/>
    </xf>
    <xf numFmtId="1" fontId="4" fillId="3" borderId="9" xfId="0" applyNumberFormat="1" applyFont="1" applyFill="1" applyBorder="1" applyAlignment="1">
      <alignment horizontal="center" vertical="center" wrapText="1"/>
    </xf>
    <xf numFmtId="0" fontId="16" fillId="5" borderId="10" xfId="0" applyFont="1" applyFill="1" applyBorder="1" applyAlignment="1">
      <alignment horizontal="right" vertical="center" wrapText="1" indent="1"/>
    </xf>
    <xf numFmtId="0" fontId="16" fillId="5" borderId="11" xfId="0" applyFont="1" applyFill="1" applyBorder="1" applyAlignment="1">
      <alignment horizontal="right" vertical="center" wrapText="1" indent="1"/>
    </xf>
    <xf numFmtId="0" fontId="16" fillId="5" borderId="12" xfId="0" applyFont="1" applyFill="1" applyBorder="1" applyAlignment="1">
      <alignment horizontal="right" vertical="center" wrapText="1" indent="1"/>
    </xf>
    <xf numFmtId="2" fontId="16" fillId="5" borderId="12" xfId="0" applyNumberFormat="1" applyFont="1" applyFill="1" applyBorder="1" applyAlignment="1">
      <alignment horizontal="center" vertical="center" wrapText="1"/>
    </xf>
    <xf numFmtId="2" fontId="16" fillId="5" borderId="13"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9" fontId="15" fillId="3" borderId="10" xfId="0" applyNumberFormat="1" applyFont="1" applyFill="1" applyBorder="1" applyAlignment="1">
      <alignment horizontal="center" vertical="center" wrapText="1"/>
    </xf>
    <xf numFmtId="9" fontId="15" fillId="3" borderId="11" xfId="0" applyNumberFormat="1" applyFont="1" applyFill="1" applyBorder="1" applyAlignment="1">
      <alignment horizontal="center" vertical="center" wrapText="1"/>
    </xf>
    <xf numFmtId="9" fontId="15" fillId="3" borderId="12" xfId="0" applyNumberFormat="1" applyFont="1" applyFill="1" applyBorder="1" applyAlignment="1">
      <alignment horizontal="center" vertical="center" wrapText="1"/>
    </xf>
    <xf numFmtId="9" fontId="4" fillId="3" borderId="12" xfId="2"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11" fillId="3" borderId="13" xfId="0" applyFont="1" applyFill="1" applyBorder="1" applyAlignment="1">
      <alignment horizontal="center" vertical="center" textRotation="90"/>
    </xf>
    <xf numFmtId="0" fontId="14" fillId="3" borderId="1" xfId="0" applyFont="1" applyFill="1" applyBorder="1" applyAlignment="1">
      <alignment horizontal="center" vertical="center" wrapText="1"/>
    </xf>
    <xf numFmtId="0" fontId="11" fillId="3" borderId="13" xfId="0" applyFont="1" applyFill="1" applyBorder="1" applyAlignment="1">
      <alignment horizontal="center" vertical="center" textRotation="90"/>
    </xf>
    <xf numFmtId="9" fontId="16" fillId="5" borderId="12" xfId="2" applyFont="1" applyFill="1" applyBorder="1" applyAlignment="1">
      <alignment horizontal="center" vertical="center" wrapText="1"/>
    </xf>
    <xf numFmtId="0" fontId="17" fillId="6" borderId="1" xfId="0" applyFont="1" applyFill="1" applyBorder="1" applyAlignment="1">
      <alignment horizontal="center" vertical="center" textRotation="90" wrapText="1"/>
    </xf>
    <xf numFmtId="0" fontId="12"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10" fontId="14" fillId="6" borderId="10" xfId="0" applyNumberFormat="1" applyFont="1" applyFill="1" applyBorder="1" applyAlignment="1">
      <alignment horizontal="center" vertical="center" wrapText="1"/>
    </xf>
    <xf numFmtId="10" fontId="14" fillId="6" borderId="11" xfId="0" applyNumberFormat="1" applyFont="1" applyFill="1" applyBorder="1" applyAlignment="1">
      <alignment horizontal="center" vertical="center" wrapText="1"/>
    </xf>
    <xf numFmtId="10" fontId="14" fillId="6" borderId="12" xfId="0" applyNumberFormat="1" applyFont="1" applyFill="1" applyBorder="1" applyAlignment="1">
      <alignment horizontal="center" vertical="center" wrapText="1"/>
    </xf>
    <xf numFmtId="9" fontId="18" fillId="6" borderId="10" xfId="0" applyNumberFormat="1" applyFont="1" applyFill="1" applyBorder="1" applyAlignment="1">
      <alignment horizontal="center" vertical="center" wrapText="1"/>
    </xf>
    <xf numFmtId="9" fontId="18" fillId="6" borderId="11" xfId="0" applyNumberFormat="1" applyFont="1" applyFill="1" applyBorder="1" applyAlignment="1">
      <alignment horizontal="center" vertical="center" wrapText="1"/>
    </xf>
    <xf numFmtId="9" fontId="18" fillId="6" borderId="12"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2" fontId="4" fillId="6" borderId="2"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19" fillId="6" borderId="1" xfId="0" applyFont="1" applyFill="1" applyBorder="1" applyAlignment="1">
      <alignment horizontal="center" vertical="center" textRotation="90" wrapText="1"/>
    </xf>
    <xf numFmtId="0" fontId="4" fillId="6" borderId="6" xfId="0" applyFont="1" applyFill="1" applyBorder="1" applyAlignment="1">
      <alignment horizontal="center" vertical="center" wrapText="1"/>
    </xf>
    <xf numFmtId="2" fontId="4" fillId="6" borderId="6"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1" fontId="14" fillId="6" borderId="10" xfId="0" applyNumberFormat="1" applyFont="1" applyFill="1" applyBorder="1" applyAlignment="1">
      <alignment horizontal="center" vertical="center" wrapText="1"/>
    </xf>
    <xf numFmtId="1" fontId="14" fillId="6" borderId="11" xfId="0" applyNumberFormat="1" applyFont="1" applyFill="1" applyBorder="1" applyAlignment="1">
      <alignment horizontal="center" vertical="center" wrapText="1"/>
    </xf>
    <xf numFmtId="1" fontId="14" fillId="6" borderId="12" xfId="0" applyNumberFormat="1" applyFont="1" applyFill="1" applyBorder="1" applyAlignment="1">
      <alignment horizontal="center" vertical="center" wrapText="1"/>
    </xf>
    <xf numFmtId="1" fontId="18" fillId="6" borderId="10" xfId="0" applyNumberFormat="1" applyFont="1" applyFill="1" applyBorder="1" applyAlignment="1">
      <alignment horizontal="center" vertical="center" wrapText="1"/>
    </xf>
    <xf numFmtId="1" fontId="18" fillId="6" borderId="11" xfId="0" applyNumberFormat="1" applyFont="1" applyFill="1" applyBorder="1" applyAlignment="1">
      <alignment horizontal="center" vertical="center" wrapText="1"/>
    </xf>
    <xf numFmtId="1" fontId="18" fillId="6" borderId="12" xfId="0" applyNumberFormat="1" applyFont="1" applyFill="1" applyBorder="1" applyAlignment="1">
      <alignment horizontal="center" vertical="center" wrapText="1"/>
    </xf>
    <xf numFmtId="0" fontId="4" fillId="6" borderId="9" xfId="0" applyFont="1" applyFill="1" applyBorder="1" applyAlignment="1">
      <alignment horizontal="center" vertical="center" wrapText="1"/>
    </xf>
    <xf numFmtId="9" fontId="14" fillId="6" borderId="10" xfId="0" applyNumberFormat="1" applyFont="1" applyFill="1" applyBorder="1" applyAlignment="1">
      <alignment horizontal="center" vertical="center" wrapText="1"/>
    </xf>
    <xf numFmtId="9" fontId="14" fillId="6" borderId="11" xfId="0" applyNumberFormat="1" applyFont="1" applyFill="1" applyBorder="1" applyAlignment="1">
      <alignment horizontal="center" vertical="center" wrapText="1"/>
    </xf>
    <xf numFmtId="9" fontId="14" fillId="6" borderId="12" xfId="0" applyNumberFormat="1" applyFont="1" applyFill="1" applyBorder="1" applyAlignment="1">
      <alignment horizontal="center" vertical="center" wrapText="1"/>
    </xf>
    <xf numFmtId="2" fontId="4" fillId="6" borderId="9" xfId="0" applyNumberFormat="1" applyFont="1" applyFill="1" applyBorder="1" applyAlignment="1">
      <alignment horizontal="center" vertical="center" wrapText="1"/>
    </xf>
    <xf numFmtId="9" fontId="4" fillId="6" borderId="1" xfId="2" applyFont="1" applyFill="1" applyBorder="1" applyAlignment="1">
      <alignment horizontal="center" vertical="center" wrapText="1"/>
    </xf>
    <xf numFmtId="1" fontId="14" fillId="6" borderId="1" xfId="0" applyNumberFormat="1" applyFont="1" applyFill="1" applyBorder="1" applyAlignment="1">
      <alignment horizontal="center" vertical="center" wrapText="1"/>
    </xf>
    <xf numFmtId="1" fontId="18" fillId="6" borderId="1" xfId="0" applyNumberFormat="1" applyFont="1" applyFill="1" applyBorder="1" applyAlignment="1">
      <alignment horizontal="center" vertical="center" wrapText="1"/>
    </xf>
    <xf numFmtId="0" fontId="16" fillId="7" borderId="10" xfId="0" applyFont="1" applyFill="1" applyBorder="1" applyAlignment="1">
      <alignment horizontal="right" vertical="center" wrapText="1"/>
    </xf>
    <xf numFmtId="0" fontId="16" fillId="7" borderId="11" xfId="0" applyFont="1" applyFill="1" applyBorder="1" applyAlignment="1">
      <alignment horizontal="right" vertical="center" wrapText="1"/>
    </xf>
    <xf numFmtId="0" fontId="16" fillId="7" borderId="12" xfId="0" applyFont="1" applyFill="1" applyBorder="1" applyAlignment="1">
      <alignment horizontal="right" vertical="center" wrapText="1"/>
    </xf>
    <xf numFmtId="2" fontId="21" fillId="7" borderId="2" xfId="0" applyNumberFormat="1" applyFont="1" applyFill="1" applyBorder="1" applyAlignment="1">
      <alignment horizontal="center" vertical="center" wrapText="1"/>
    </xf>
    <xf numFmtId="0" fontId="11" fillId="3" borderId="1" xfId="0" applyFont="1" applyFill="1" applyBorder="1" applyAlignment="1">
      <alignment horizontal="center" vertical="center" textRotation="90" wrapText="1"/>
    </xf>
    <xf numFmtId="9" fontId="14" fillId="3" borderId="1" xfId="0" applyNumberFormat="1" applyFont="1" applyFill="1" applyBorder="1" applyAlignment="1">
      <alignment horizontal="center" vertical="center" wrapText="1"/>
    </xf>
    <xf numFmtId="9" fontId="22" fillId="3" borderId="1" xfId="0" applyNumberFormat="1" applyFont="1" applyFill="1" applyBorder="1" applyAlignment="1">
      <alignment horizontal="center" vertical="center" wrapText="1"/>
    </xf>
    <xf numFmtId="9" fontId="4" fillId="3" borderId="2"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9" fontId="4" fillId="3" borderId="6"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1" fontId="22" fillId="3" borderId="1" xfId="0" applyNumberFormat="1" applyFont="1" applyFill="1" applyBorder="1" applyAlignment="1">
      <alignment horizontal="center" vertical="center" wrapText="1"/>
    </xf>
    <xf numFmtId="2" fontId="4" fillId="3" borderId="6" xfId="0"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165" fontId="24" fillId="3" borderId="1" xfId="1" applyNumberFormat="1" applyFont="1" applyFill="1" applyBorder="1" applyAlignment="1">
      <alignment horizontal="center" vertical="center" wrapText="1"/>
    </xf>
    <xf numFmtId="165" fontId="14" fillId="3" borderId="1" xfId="1" applyNumberFormat="1" applyFont="1" applyFill="1" applyBorder="1" applyAlignment="1">
      <alignment vertical="center" wrapText="1"/>
    </xf>
    <xf numFmtId="9" fontId="4" fillId="3" borderId="9" xfId="0" applyNumberFormat="1" applyFont="1" applyFill="1" applyBorder="1" applyAlignment="1">
      <alignment horizontal="center" vertical="center" wrapText="1"/>
    </xf>
    <xf numFmtId="0" fontId="11" fillId="3" borderId="1" xfId="0" applyFont="1" applyFill="1" applyBorder="1" applyAlignment="1">
      <alignment horizontal="center" vertical="center" textRotation="90" wrapText="1"/>
    </xf>
    <xf numFmtId="0" fontId="16" fillId="5" borderId="14" xfId="0" applyFont="1" applyFill="1" applyBorder="1" applyAlignment="1">
      <alignment horizontal="right" vertical="center" wrapText="1"/>
    </xf>
    <xf numFmtId="0" fontId="16" fillId="5" borderId="15" xfId="0" applyFont="1" applyFill="1" applyBorder="1" applyAlignment="1">
      <alignment horizontal="right" vertical="center" wrapText="1"/>
    </xf>
    <xf numFmtId="0" fontId="16" fillId="5" borderId="13" xfId="0" applyFont="1" applyFill="1" applyBorder="1" applyAlignment="1">
      <alignment horizontal="right" vertical="center" wrapText="1"/>
    </xf>
    <xf numFmtId="2" fontId="21" fillId="5" borderId="2" xfId="0" applyNumberFormat="1" applyFont="1" applyFill="1" applyBorder="1" applyAlignment="1">
      <alignment horizontal="center" vertical="center" wrapText="1"/>
    </xf>
    <xf numFmtId="164" fontId="14" fillId="6" borderId="10" xfId="0" applyNumberFormat="1" applyFont="1" applyFill="1" applyBorder="1" applyAlignment="1">
      <alignment horizontal="center" vertical="center" wrapText="1"/>
    </xf>
    <xf numFmtId="164" fontId="14" fillId="6" borderId="11" xfId="0" applyNumberFormat="1" applyFont="1" applyFill="1" applyBorder="1" applyAlignment="1">
      <alignment horizontal="center" vertical="center" wrapText="1"/>
    </xf>
    <xf numFmtId="164" fontId="14" fillId="6" borderId="12"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2" fontId="14" fillId="6" borderId="10" xfId="0" applyNumberFormat="1" applyFont="1" applyFill="1" applyBorder="1" applyAlignment="1">
      <alignment horizontal="center" vertical="center" wrapText="1"/>
    </xf>
    <xf numFmtId="2" fontId="14" fillId="6" borderId="11" xfId="0" applyNumberFormat="1" applyFont="1" applyFill="1" applyBorder="1" applyAlignment="1">
      <alignment horizontal="center" vertical="center" wrapText="1"/>
    </xf>
    <xf numFmtId="2" fontId="14" fillId="6" borderId="12" xfId="0" applyNumberFormat="1" applyFont="1" applyFill="1" applyBorder="1" applyAlignment="1">
      <alignment horizontal="center" vertical="center" wrapText="1"/>
    </xf>
    <xf numFmtId="0" fontId="0" fillId="6" borderId="1" xfId="0" applyFill="1" applyBorder="1" applyAlignment="1">
      <alignment horizontal="center" vertical="center" wrapText="1"/>
    </xf>
    <xf numFmtId="9" fontId="4"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1" fontId="25" fillId="6" borderId="10" xfId="0" applyNumberFormat="1" applyFont="1" applyFill="1" applyBorder="1" applyAlignment="1">
      <alignment horizontal="center" vertical="center" wrapText="1"/>
    </xf>
    <xf numFmtId="1" fontId="25" fillId="6" borderId="11" xfId="0" applyNumberFormat="1" applyFont="1" applyFill="1" applyBorder="1" applyAlignment="1">
      <alignment horizontal="center" vertical="center" wrapText="1"/>
    </xf>
    <xf numFmtId="1" fontId="25" fillId="6" borderId="12" xfId="0" applyNumberFormat="1" applyFont="1" applyFill="1" applyBorder="1" applyAlignment="1">
      <alignment horizontal="center" vertical="center" wrapText="1"/>
    </xf>
    <xf numFmtId="10" fontId="4" fillId="6" borderId="1" xfId="0" applyNumberFormat="1" applyFont="1" applyFill="1" applyBorder="1" applyAlignment="1">
      <alignment horizontal="center" vertical="center" wrapText="1"/>
    </xf>
    <xf numFmtId="10" fontId="18" fillId="6" borderId="10" xfId="0" applyNumberFormat="1" applyFont="1" applyFill="1" applyBorder="1" applyAlignment="1">
      <alignment horizontal="center" vertical="center" wrapText="1"/>
    </xf>
    <xf numFmtId="10" fontId="18" fillId="6" borderId="11" xfId="0" applyNumberFormat="1" applyFont="1" applyFill="1" applyBorder="1" applyAlignment="1">
      <alignment horizontal="center" vertical="center" wrapText="1"/>
    </xf>
    <xf numFmtId="10" fontId="18" fillId="6" borderId="12" xfId="0" applyNumberFormat="1" applyFont="1" applyFill="1" applyBorder="1" applyAlignment="1">
      <alignment horizontal="center" vertical="center" wrapText="1"/>
    </xf>
    <xf numFmtId="10" fontId="15" fillId="6" borderId="10" xfId="0" applyNumberFormat="1" applyFont="1" applyFill="1" applyBorder="1" applyAlignment="1">
      <alignment horizontal="center" vertical="center" wrapText="1"/>
    </xf>
    <xf numFmtId="10" fontId="15" fillId="6" borderId="11" xfId="0" applyNumberFormat="1" applyFont="1" applyFill="1" applyBorder="1" applyAlignment="1">
      <alignment horizontal="center" vertical="center" wrapText="1"/>
    </xf>
    <xf numFmtId="10" fontId="15" fillId="6" borderId="12" xfId="0" applyNumberFormat="1" applyFont="1" applyFill="1" applyBorder="1" applyAlignment="1">
      <alignment horizontal="center" vertical="center" wrapText="1"/>
    </xf>
    <xf numFmtId="9" fontId="22" fillId="6" borderId="10" xfId="0" applyNumberFormat="1" applyFont="1" applyFill="1" applyBorder="1" applyAlignment="1">
      <alignment horizontal="center" vertical="center" wrapText="1"/>
    </xf>
    <xf numFmtId="9" fontId="22" fillId="6" borderId="11" xfId="0" applyNumberFormat="1" applyFont="1" applyFill="1" applyBorder="1" applyAlignment="1">
      <alignment horizontal="center" vertical="center" wrapText="1"/>
    </xf>
    <xf numFmtId="9" fontId="22" fillId="6" borderId="12" xfId="0" applyNumberFormat="1" applyFont="1" applyFill="1" applyBorder="1" applyAlignment="1">
      <alignment horizontal="center" vertical="center" wrapText="1"/>
    </xf>
    <xf numFmtId="9" fontId="4" fillId="6" borderId="2" xfId="0" applyNumberFormat="1"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1" fontId="22" fillId="6" borderId="10" xfId="0" applyNumberFormat="1" applyFont="1" applyFill="1" applyBorder="1" applyAlignment="1">
      <alignment horizontal="center" vertical="center" wrapText="1"/>
    </xf>
    <xf numFmtId="1" fontId="22" fillId="6" borderId="11" xfId="0" applyNumberFormat="1" applyFont="1" applyFill="1" applyBorder="1" applyAlignment="1">
      <alignment horizontal="center" vertical="center" wrapText="1"/>
    </xf>
    <xf numFmtId="1" fontId="22" fillId="6" borderId="12" xfId="0" applyNumberFormat="1" applyFont="1" applyFill="1" applyBorder="1" applyAlignment="1">
      <alignment horizontal="center" vertical="center" wrapText="1"/>
    </xf>
    <xf numFmtId="164" fontId="22" fillId="6" borderId="10" xfId="0" applyNumberFormat="1" applyFont="1" applyFill="1" applyBorder="1" applyAlignment="1">
      <alignment horizontal="center" vertical="center" wrapText="1"/>
    </xf>
    <xf numFmtId="164" fontId="22" fillId="6" borderId="11" xfId="0" applyNumberFormat="1" applyFont="1" applyFill="1" applyBorder="1" applyAlignment="1">
      <alignment horizontal="center" vertical="center" wrapText="1"/>
    </xf>
    <xf numFmtId="164" fontId="22" fillId="6" borderId="12" xfId="0" applyNumberFormat="1" applyFont="1" applyFill="1" applyBorder="1" applyAlignment="1">
      <alignment horizontal="center" vertical="center" wrapText="1"/>
    </xf>
    <xf numFmtId="0" fontId="17" fillId="6" borderId="1" xfId="0" applyFont="1" applyFill="1" applyBorder="1" applyAlignment="1">
      <alignment horizontal="center" vertical="center" textRotation="90" wrapText="1"/>
    </xf>
    <xf numFmtId="2" fontId="26" fillId="3" borderId="2" xfId="0" applyNumberFormat="1" applyFont="1" applyFill="1" applyBorder="1" applyAlignment="1">
      <alignment horizontal="center" vertical="center" wrapText="1"/>
    </xf>
    <xf numFmtId="2" fontId="26" fillId="3" borderId="6" xfId="0" applyNumberFormat="1"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2" fontId="26" fillId="3" borderId="9" xfId="0" applyNumberFormat="1" applyFont="1" applyFill="1" applyBorder="1" applyAlignment="1">
      <alignment horizontal="center" vertical="center" wrapText="1"/>
    </xf>
    <xf numFmtId="9" fontId="22" fillId="3" borderId="10" xfId="0" applyNumberFormat="1" applyFont="1" applyFill="1" applyBorder="1" applyAlignment="1">
      <alignment horizontal="center" vertical="center" wrapText="1"/>
    </xf>
    <xf numFmtId="9" fontId="22" fillId="3" borderId="11" xfId="0" applyNumberFormat="1" applyFont="1" applyFill="1" applyBorder="1" applyAlignment="1">
      <alignment horizontal="center" vertical="center" wrapText="1"/>
    </xf>
    <xf numFmtId="9" fontId="22" fillId="3" borderId="12" xfId="0" applyNumberFormat="1"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2"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1" fontId="22" fillId="3" borderId="10" xfId="0" applyNumberFormat="1" applyFont="1" applyFill="1" applyBorder="1" applyAlignment="1">
      <alignment horizontal="center" vertical="center" wrapText="1"/>
    </xf>
    <xf numFmtId="1" fontId="22" fillId="3" borderId="11" xfId="0" applyNumberFormat="1" applyFont="1" applyFill="1" applyBorder="1" applyAlignment="1">
      <alignment horizontal="center" vertical="center" wrapText="1"/>
    </xf>
    <xf numFmtId="1" fontId="22" fillId="3" borderId="12"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5" borderId="0" xfId="0" applyFont="1" applyFill="1" applyAlignment="1">
      <alignment horizontal="center" vertical="center" wrapText="1"/>
    </xf>
    <xf numFmtId="2" fontId="29" fillId="5" borderId="0" xfId="0" applyNumberFormat="1" applyFont="1" applyFill="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0</xdr:row>
      <xdr:rowOff>220980</xdr:rowOff>
    </xdr:from>
    <xdr:to>
      <xdr:col>3</xdr:col>
      <xdr:colOff>73750</xdr:colOff>
      <xdr:row>4</xdr:row>
      <xdr:rowOff>234478</xdr:rowOff>
    </xdr:to>
    <xdr:pic>
      <xdr:nvPicPr>
        <xdr:cNvPr id="2" name="Imagen 1">
          <a:extLst>
            <a:ext uri="{FF2B5EF4-FFF2-40B4-BE49-F238E27FC236}">
              <a16:creationId xmlns:a16="http://schemas.microsoft.com/office/drawing/2014/main" id="{883B3B49-1038-4947-AEFA-1FBEA10D2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220980"/>
          <a:ext cx="2839810" cy="104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gela Sanchez" id="{B1041273-DAE0-4D8B-A61D-E6827CB2A408}" userId="S-1-5-21-3603695513-782975489-2627251369-1114" providerId="AD"/>
  <person displayName="Administrativa Telecafe" id="{B8068EEA-5414-47C2-8A1D-71474685F8CC}" userId="S::administrativa@telecafeltda2.onmicrosoft.com::5f2fc3e2-45ed-4945-beba-2a50eb07558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V11" dT="2025-03-13T21:55:28.66" personId="{B8068EEA-5414-47C2-8A1D-71474685F8CC}" id="{43CBB6DF-D857-4859-8991-8A18DB6DCBA0}">
    <text xml:space="preserve">Por la situación contractual y financiera encontrada en la Entidad, la cual, al parecer, está relacionada con la suscripción de los contratos interadministrativos, los cuales están siendo examinados desde el punto de vista financiero, jurídico y técnico, especialmente para determinar la rentabilidad, viabilidad y conveniencia de los mismos, en consecuencia, se plantea una disminución del valor de los ingresos de la línea complementaria de logística. PPTO INICIAL en la línea comercial por valor de $106.023.834.585  SERVICIOS PRESTADOS A LAS EMPRESAS Y SERVICIOS DE PRODUCCION SOLO SE RECAUDO EL 53.6 %. Y los ingresos presupuestados en el fueron proyectados en el año 2023 con líneas de negocios que no tenían la certeza de recibirlos.
</text>
  </threadedComment>
  <threadedComment ref="V12" dT="2025-03-13T21:55:40.88" personId="{B8068EEA-5414-47C2-8A1D-71474685F8CC}" id="{E30027C4-3C31-40EC-B00B-95CD9E5AE848}">
    <text xml:space="preserve">Con la disminución del valor de los ingresos de la línea complementaria de logística, se ve afectada la línea GASTOS DE COMERCIALIZACION Y PRODUCCION. Al recibir la institución y ver el estado en el que estaba se opta por aplicar austeridad en el gasto, conllevan a un equilibrio presupuestal, garantizando que los gastos no fueran superiores a los ingresos ocasionando un déficit presupuestal. 
</text>
  </threadedComment>
  <threadedComment ref="V13" dT="2025-03-13T21:55:55.19" personId="{B8068EEA-5414-47C2-8A1D-71474685F8CC}" id="{4C856FFD-933F-4E86-8E5C-D7238E00594A}">
    <text xml:space="preserve">Con respecto al recaudo de los ingresos del canal al cierre de la vigencia 2024, TELECAFE se encuentra ejecutando contratos de logística, contratos de cesión de espacios y pautas publicitarias, que se tiene contemplado facturar por encima del 90% de total del recaudo, dado que se encuentran en ejecución y los desembolsos son posteriores a las mismas.
</text>
  </threadedComment>
  <threadedComment ref="V14" dT="2025-03-13T22:10:20.85" personId="{B8068EEA-5414-47C2-8A1D-71474685F8CC}" id="{EAD880AD-4D7E-48B7-B318-A31111800C78}">
    <text xml:space="preserve">La rotación de cartera del canal es muy sana, se han mejorado considerablemente los días 
</text>
  </threadedComment>
  <threadedComment ref="V15" dT="2025-03-13T22:10:34.77" personId="{B8068EEA-5414-47C2-8A1D-71474685F8CC}" id="{BEEACF62-5787-41B5-8E10-FBACA819F082}">
    <text>Este indicador muestra la liquidez de la empresa para pagar sus obligaciones en el corto plazo. Lo ideal es que se igual o mayor a uno y se da en veces. El dos significa que por cada peso que debo en el pasivo cuento con dos pesos para responder por dicha obligación. Que tiene un nivel de liquidez muy bueno.</text>
  </threadedComment>
  <threadedComment ref="P16" dT="2025-03-13T22:11:54.21" personId="{B8068EEA-5414-47C2-8A1D-71474685F8CC}" id="{FD04D300-3B94-497E-AFC2-93EA2481D928}">
    <text>El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text>
  </threadedComment>
  <threadedComment ref="P17" dT="2025-03-13T22:11:54.21" personId="{B8068EEA-5414-47C2-8A1D-71474685F8CC}" id="{644906B5-99BA-4675-97BB-7255F09025AF}">
    <text>El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text>
  </threadedComment>
  <threadedComment ref="P18" dT="2025-03-13T22:11:54.21" personId="{B8068EEA-5414-47C2-8A1D-71474685F8CC}" id="{8C3333AF-1BA4-4A20-BC7C-369C4B55C8EE}">
    <text>El Ebitda mide la gestión de la gerencia antes de intereses e impuestos y depreciaciones, mostrando la utilidad operacional de la empresa.  Se muestra en valores absolutos; ingresos menos intereses e impuestos y depreciaciones y amortizaciones.
El valor relativo o porcentual corresponde al margen ebitda, que es la rentabilidad operativa que espera obtener la empresa o los accionistas en el giro ordinario de las operaciones. Entre más elevado sea el margen se muestra mayor eficiencia en el manejo de los recursos.</text>
  </threadedComment>
  <threadedComment ref="V19" dT="2025-03-13T22:20:38.08" personId="{B8068EEA-5414-47C2-8A1D-71474685F8CC}" id="{C05FFEF6-9CCC-49D8-8A45-215DB306AD41}">
    <text>El promedio de utilidad real de la línea complementaria de negocios; es decir, operación logística y central de medios en promedio es de 9.6% indicando que se ha mejorado mucho en las negociones para que después de costos y gastos necesarios para la operación, el canal pueda obtener esta utilidad que permita el cumplimiento de la misionalidad de la entidad</text>
  </threadedComment>
  <threadedComment ref="V20" dT="2025-03-13T22:22:26.00" personId="{B8068EEA-5414-47C2-8A1D-71474685F8CC}" id="{5BB96D91-0504-4708-9249-D48E0F134407}">
    <text>El promedio de calificación de proveedores es de 4.49, aunque no es baja, está por debajo un punto de lo proyectado, dado que en los criterios de evaluación se está exigiendo mucha más calidad en la prestación del bien o servicio</text>
  </threadedComment>
  <threadedComment ref="V21" dT="2025-03-13T23:11:19.51" personId="{B8068EEA-5414-47C2-8A1D-71474685F8CC}" id="{72FF4016-B822-48A2-AD8A-F144E108F629}">
    <text>Se realizó calificación de proveedores de operación logística y central de medios, entre los cuales varios obtuvieron una calificación aceptable lo que baja el promedio de la calificación general</text>
  </threadedComment>
  <threadedComment ref="V23" dT="2025-03-13T14:58:41.10" personId="{B8068EEA-5414-47C2-8A1D-71474685F8CC}" id="{00144FCB-2F6D-42A5-B158-32A0030AB9EF}">
    <text>En el año 2023 se obtuvieron resultados superiores a los esperados, toda vez que las ventas de las comercializadoras se incrementaron gracias al fortalecimiento de las relaciones. En el año 2024 las ventas de las comercializadoras bajaron, ya que las nuevas políticas y buenas prácticas de la coordinación financiera de no realizar cruces de cuentas, afectaron los resultados en ventas. Se espera normalidad para el año 2025.</text>
  </threadedComment>
  <threadedComment ref="V24" dT="2025-03-13T14:58:54.68" personId="{B8068EEA-5414-47C2-8A1D-71474685F8CC}" id="{4825690C-91BC-49AA-98C5-E1F1DDC34949}">
    <text>El presupuesto de ventas para el año 2024 fue acertado, sin embargo estar por debajo 4 puntos del resultado obedeció a la falta de fuerza de ventas en el eje cafetero y a la disminución en ventas por parte de las comercializadoras.</text>
  </threadedComment>
  <threadedComment ref="V25" dT="2025-03-13T14:59:11.04" personId="{B8068EEA-5414-47C2-8A1D-71474685F8CC}" id="{0B149C0D-553C-4406-8FF9-3AFA2F5EAA0F}">
    <text>En el año 2024, se incrementaron las alianzas de patrocinadores de programas, lo que llevó a una sobreejecución en el cumplimiento del presupuesto.</text>
  </threadedComment>
  <threadedComment ref="V26" dT="2025-03-13T14:59:28.91" personId="{B8068EEA-5414-47C2-8A1D-71474685F8CC}" id="{70CC4C7D-6A91-4C1F-9009-11A2EFD4F1FE}">
    <text>En el año 2024, se cumplió con el presupuesto de vinculación a eventos por parte del canal Telecafé.</text>
  </threadedComment>
  <threadedComment ref="P27" dT="2025-03-13T15:01:35.03" personId="{B8068EEA-5414-47C2-8A1D-71474685F8CC}" id="{9E54231A-4A9B-46A6-B1E5-9A08FE2D8185}">
    <text>El resultado de la encuesta de satisfacción para el año 2024 fue el esperado.</text>
  </threadedComment>
  <threadedComment ref="V29" dT="2025-02-25T21:05:48.81" personId="{B8068EEA-5414-47C2-8A1D-71474685F8CC}" id="{04E9ADED-A04C-42EF-91F7-526D915010BC}">
    <text>Durante este semestre se evidencia el aumento de contenido de plataformas para canales regionales como: RED TAL - ABRE CÁMARA - CANAL DW - ALIANZAS CON  CANALES REGIONALES  Y NACIONALES, es por esto que el contenido regional disminuye sin restarle importancia a la cultura e identidad de la región, con esto  se garantiza una variedad en el contenido audiovisual.</text>
  </threadedComment>
  <threadedComment ref="V31" dT="2025-02-25T21:14:30.72" personId="{B8068EEA-5414-47C2-8A1D-71474685F8CC}" id="{70FB45EF-B0E3-4A8F-8EBD-772260C525A6}">
    <text>El aumento del indicador se debe a las grandes alianzas generadas  con plataformas audiovisuales nacionales e internacionales que ofrecen contenido para todo tipo de audiencias entre ellas tenemos: Abre cámara- Red tal - canal dw y alianzas con otros canales.</text>
  </threadedComment>
  <threadedComment ref="V32" dT="2025-02-25T22:07:12.02" personId="{B8068EEA-5414-47C2-8A1D-71474685F8CC}" id="{B37EE649-0DDE-4309-8DDB-6B84E3073E05}">
    <text xml:space="preserve">1. En total las trasmisiones producidas y emitidas por Telecafé en 2024 fueron 30.                                                      2. 11 trasmisiones se realizaron fuera de ciudades capitales (Armenia , Manizales, Pereira).                                  3. Se realizó la producción de una trasmisión especial a un externo sin emisión  por pantalla principal.                               4. En ciudades  sedes de Telecafé  hubo 18 trasmisiones </text>
  </threadedComment>
  <threadedComment ref="V33" dT="2025-02-25T22:07:29.19" personId="{B8068EEA-5414-47C2-8A1D-71474685F8CC}" id="{24354BEB-467F-4339-99D1-0AF2677FC026}">
    <text>Este segundo semestre del 2024, el resultado ha sido satisfactorio teniendo en cuenta los procesos que se llevan acabo para garantizar una buena calidad en los contenido y así hemos garantizado al televidente una buena producción audiovisual, cumpliendo con nuestra política de informar, entretener y educar a la audiencia de todas las edades .</text>
  </threadedComment>
  <threadedComment ref="P34" dT="2025-02-25T22:10:05.78" personId="{B8068EEA-5414-47C2-8A1D-71474685F8CC}" id="{F09C6511-B69C-472A-BE66-6F23371BFC70}">
    <text>Las 27 convocatorias fueron ejecutadas a satisfacción de Telecafé, cumpliendo con los requisitos de calidad y técnicos exigidos por el, estos contenidos enriquecerán nuestra parrilla para 2025, puesto a que la mayoría de producciones audiovisuales tenía narrativas de región, permitiéndonos conservar las tradiciones culturales del Eje Cafetero. El cronograma de emisión estas piezas audiovisuales ya se realizó e inician desde el mes de marzo de 2025</text>
  </threadedComment>
  <threadedComment ref="P35" dT="2025-02-25T22:10:05.78" personId="{B8068EEA-5414-47C2-8A1D-71474685F8CC}" id="{2A71A1CD-CF14-4BC8-8868-892E3727BD5D}">
    <text>Las 27 convocatorias fueron ejecutadas a satisfacción de Telecafé, cumpliendo con los requisitos de calidad y técnicos exigidos por el, estos contenidos enriquecerán nuestra parrilla para 2025, puesto a que la mayoría de producciones audiovisuales tenía narrativas de región, permitiéndonos conservar las tradiciones culturales del Eje Cafetero. El cronograma de emisión estas piezas audiovisuales ya se realizó e inician desde el mes de marzo de 2025</text>
  </threadedComment>
  <threadedComment ref="AA38" dT="2025-03-13T14:48:17.52" personId="{B8068EEA-5414-47C2-8A1D-71474685F8CC}" id="{FAE2C269-4068-4BF2-8561-1C860A91695B}">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39" dT="2025-03-13T14:48:23.16" personId="{B8068EEA-5414-47C2-8A1D-71474685F8CC}" id="{5F5133AC-BFDA-455B-B046-9EB168CE8C0F}">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40" dT="2025-03-13T14:48:27.98" personId="{B8068EEA-5414-47C2-8A1D-71474685F8CC}" id="{F1437587-71CE-4899-B492-4DD16999CAC2}">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41" dT="2025-03-04T20:53:08.93" personId="{B8068EEA-5414-47C2-8A1D-71474685F8CC}" id="{C3B64C12-C8AE-41DC-A248-8998AFE2BABF}">
    <text>*Alcance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internacionales.
*Producción de videos para redes sociales, donde se logró humanizar la marca por medio de sus colaboradores.</text>
  </threadedComment>
  <threadedComment ref="AA42" dT="2025-03-13T14:48:35.70" personId="{B8068EEA-5414-47C2-8A1D-71474685F8CC}" id="{A27C9FB7-C97C-4D18-8AF7-08912D8BEA7B}">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43" dT="2025-03-13T14:48:42.27" personId="{B8068EEA-5414-47C2-8A1D-71474685F8CC}" id="{0E19DA52-FB6A-45D7-98E4-42B198F439C6}">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44" dT="2025-03-13T14:49:10.48" personId="{B8068EEA-5414-47C2-8A1D-71474685F8CC}" id="{0C16BBFB-0F80-42D6-B6DE-7BD34C3B212E}">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AA45" dT="2025-03-13T14:49:14.92" personId="{B8068EEA-5414-47C2-8A1D-71474685F8CC}" id="{DD8B6F72-2BEB-43AD-AD18-F9A9026D89BA}">
    <text xml:space="preserve">*Alcance orgánico en contenidos multiplataforma, teniendo en cuenta que no manejamos inversión en pauta publicitaria.
*Engagement en redes sociales, donde se evidencia la constante interacción de los públicos con las diferentes redes sociales.
*Alcance en Instagram por medio de formatos ligeros donde se evidencian pilares establecidos a principio del año 2024, los cuales eran: informar, entretener y educar.
*Aumento de seguidores por medio de una parrilla de contenidos variados y llamativos.
*Alcance en TikTok por medio de creación de videos en tendencia.
*Publicaciones en la página web, referente a noticias locales, regionales, nacionales e </text>
  </threadedComment>
  <threadedComment ref="V47" dT="2025-02-28T18:11:35.43" personId="{B8068EEA-5414-47C2-8A1D-71474685F8CC}" id="{9B36715E-1E78-4F0E-A0C5-B381ECF6A485}">
    <text>Plan contenido en la Resolución No. 00080 de MinTIC – FUTIC de 2024 “Por la cual se asignan recursos y se ordena un desembolso para la financiación del plan de inversión en la vigencia 2024 del operador regional de televisión pública SOCIEDAD DE TELEVISIÓN DE CALDAS, RISARALDA Y QUINDÍO LTDA.”, en la que se asignaron los recursos aprobados en el Plan de Inversión de TELECAFÉ LTDA., a 31 de diciembre de 2024 se adjudicaron la totalidad de los dieciséis (16) procesos contractuales proyectados, recibiéndose a satisfacción la totalidad de estos.</text>
  </threadedComment>
  <threadedComment ref="V49" dT="2024-09-23T14:57:16.79" personId="{B1041273-DAE0-4D8B-A61D-E6827CB2A408}" id="{104FFD5A-7C2A-4839-8F6B-EFA8BA64D73B}">
    <text xml:space="preserve">Actualmente la red de transmisión analógica brinda cobertura de la señal audiovisual de Telecafé LTDA en 51 de los 53 municipios del eje cafetero, cubriendo aproximadamente un 96,23% de la región.
</text>
  </threadedComment>
  <threadedComment ref="V50" dT="2025-02-28T18:13:22.41" personId="{B8068EEA-5414-47C2-8A1D-71474685F8CC}" id="{246E39C4-8AC2-4814-8BC6-A7100690FBA2}">
    <text xml:space="preserve">En términos de confiabilidad de la red por fallos, inestabilidad operativa o salidas del servicio el indicador se sitúo en un 94%, este indicador se obtiene al restarle a uno (1) el cociente entre el número de casos de mantenimiento correctivos dividido el número de casos de mantenimiento preventivos o que se planificaron para las 18 estaciones multiplicado por cien. El indicador muestra que el sistema de transmisión puede ser calificado como un sistema de alta confiabilidad a la hora de asegurar el servicio de televisión y de telecomunicaciones, para el año 2024 solo se tuvieron cuatro (04) casos de mantenimiento correctivos versus los 72 servicios planificados para esta vigencia.
</text>
  </threadedComment>
  <threadedComment ref="V51" dT="2025-02-28T18:16:16.06" personId="{B8068EEA-5414-47C2-8A1D-71474685F8CC}" id="{E0F97F89-0523-4FAA-8EE9-A179B92BDFF9}">
    <text xml:space="preserve">Con este indicador es posible analizar varios aspectos, el primero es que la resolución de casos de mantenimiento correctivo tuvo un alcance del 71% de casos solucionados a diciembre de 2024, los casos que siguen abiertos corresponden a equipos que depende su reparación de algún repuesto que debe venir de otra ciudad o país o pendientes de autorización de envió a reparación a laboratorio especializado. En lo que corresponde al mantenimiento preventivo, se presentó un cumplimiento del 100% frente a lo planeado en el cronograma anual, para la vigencia 2024 se pretende continuar con la misma periodicidad de mantenimientos, ya que se evidencian buenos resultados y el indicador diseñado para esta estrategia sigue mostrando un buen comportamiento.
En cuanto al cronograma proyectado para los equipos pertenecientes a la red de transmisión, se ejecutó de manera trimestral y en cumplimiento con lo planeado.
</text>
  </threadedComment>
  <threadedComment ref="V54" dT="2025-02-28T18:19:02.57" personId="{B8068EEA-5414-47C2-8A1D-71474685F8CC}" id="{9C0BBAD6-A208-461B-9CEF-2F19B7078C6D}">
    <text>Se obtuvo una variación de 0.82% se obtuvo un ahorro significativo en el consumo energético.</text>
  </threadedComment>
  <threadedComment ref="V55" dT="2025-02-28T18:19:25.19" personId="{B8068EEA-5414-47C2-8A1D-71474685F8CC}" id="{FC73814D-4290-4EEE-82F7-3A8E3962F152}">
    <text xml:space="preserve">Se obtuvo una variación de 02.61% se obtuvo un ahorro significativo en el consumo energético.
</text>
  </threadedComment>
  <threadedComment ref="V56" dT="2025-02-28T18:19:59.04" personId="{B8068EEA-5414-47C2-8A1D-71474685F8CC}" id="{C5DEB4A8-5D96-4FEE-84B7-33CBAA380129}">
    <text xml:space="preserve">Se obtuvo una variación de 11.0% se obtuvo un ahorro significativo en el consumo energético.
</text>
  </threadedComment>
  <threadedComment ref="V57" dT="2025-02-28T18:21:51.13" personId="{B8068EEA-5414-47C2-8A1D-71474685F8CC}" id="{E1203F5D-E376-4EEE-86C1-C87B68994D05}">
    <text xml:space="preserve">Se identifica una reducción del consumo de combustible en las unidades móviles.
</text>
  </threadedComment>
  <threadedComment ref="V58" dT="2025-02-28T18:21:51.13" personId="{B8068EEA-5414-47C2-8A1D-71474685F8CC}" id="{AB16117A-8FE0-422C-B537-F797E5ABBF67}">
    <text xml:space="preserve">Se identifica una reducción del consumo de combustible en las unidades móviles.
</text>
  </threadedComment>
  <threadedComment ref="V59" dT="2025-02-28T18:39:29.18" personId="{B8068EEA-5414-47C2-8A1D-71474685F8CC}" id="{D2474178-984C-45B7-8FB5-CE6266F6D8CE}">
    <text xml:space="preserve">Se identifica un aumento del consumo de combustible en las plantas eléctricas móviles, respecto al año pasado, debido al incremento de servicios de alquiler de planta eléctrica.
</text>
  </threadedComment>
  <threadedComment ref="V61" dT="2025-02-28T18:50:55.89" personId="{B8068EEA-5414-47C2-8A1D-71474685F8CC}" id="{791B401B-2071-4A99-A904-46BFF368D39F}">
    <text xml:space="preserve">Durante el segundo semestre del año 2024, se adelantaron acciones importantes alineadas con las estrategias de gobierno TI, dentro de las que se destacan: 
ü	Conformidad: se ha hecho seguimiento a los diferentes procesos con el fin de que se tenga trazabilidad de la información, a nivel de mantenimientos de equipos, tiempos de respuesta a requerimientos internos (Mesa de servicios, soportes).
ü	Optimización de las compras TI: se han adquirido recientemente equipos de cómputo, salas de edición y equipos de alto performance computacional, hardware y software que apunte al buen desempeño de las labores de los colaboradores del canal.
ü	Criterios de adopción y compras: con la adquisición de infraestructura tecnológica se apunta de manera directa a la optimización de procesos y actividades que se desarrollan dentro de la Entidad.
ü	Gestión de proveedores: se aplica un esquema de control y seguimiento para poder controlar los procesos y contratos que se tienen con diferentes proveedores.
ü	Transferencia de información: capacitaciones para grupos de interés, sobre el manejo de las diferentes herramientas y programas, adquiridos para el buen desempeño de las funciones asociadas a cada cargo. 
ü	Se continua con la implementación del Plan Estratégico de las Tecnologías de la Información y Comunicaciones PETI en la Entidad, el cual nos permite tener una visión amplia de la estrategia de TI en la que se lleva un 75 % de su finalización.
La cual hay que tener cuenta que no se encuentra en su totalidad, es importante seguir la estructuración y el plan de seguimiento propuesto.
</text>
  </threadedComment>
  <threadedComment ref="V62" dT="2025-02-28T18:50:55.89" personId="{B8068EEA-5414-47C2-8A1D-71474685F8CC}" id="{92CF3F75-DF79-497E-B3C4-EEA3936B2183}">
    <text xml:space="preserve">Durante el segundo semestre del año 2024, se adelantaron acciones importantes alineadas con las estrategias de gobierno TI, dentro de las que se destacan: 
ü	Conformidad: se ha hecho seguimiento a los diferentes procesos con el fin de que se tenga trazabilidad de la información, a nivel de mantenimientos de equipos, tiempos de respuesta a requerimientos internos (Mesa de servicios, soportes).
ü	Optimización de las compras TI: se han adquirido recientemente equipos de cómputo, salas de edición y equipos de alto performance computacional, hardware y software que apunte al buen desempeño de las labores de los colaboradores del canal.
ü	Criterios de adopción y compras: con la adquisición de infraestructura tecnológica se apunta de manera directa a la optimización de procesos y actividades que se desarrollan dentro de la Entidad.
ü	Gestión de proveedores: se aplica un esquema de control y seguimiento para poder controlar los procesos y contratos que se tienen con diferentes proveedores.
ü	Transferencia de información: capacitaciones para grupos de interés, sobre el manejo de las diferentes herramientas y programas, adquiridos para el buen desempeño de las funciones asociadas a cada cargo. 
ü	Se continua con la implementación del Plan Estratégico de las Tecnologías de la Información y Comunicaciones PETI en la Entidad, el cual nos permite tener una visión amplia de la estrategia de TI en la que se lleva un 75 % de su finalización.
La cual hay que tener cuenta que no se encuentra en su totalidad, es importante seguir la estructuración y el plan de seguimiento propuesto.
</text>
  </threadedComment>
  <threadedComment ref="V63" dT="2025-02-28T18:54:28.68" personId="{B8068EEA-5414-47C2-8A1D-71474685F8CC}" id="{1FCD5C3C-42E3-44EC-8D3A-0DA804670C06}">
    <text xml:space="preserve">Durante el segundo semestre de 2024, desde la gestión de TI se identificó la necesidad de garantizar la actualización constante de las políticas de seguridad de la información y de TI en la entidad. Esto se realizó siguiendo los lineamientos institucionales y con base en la normativa internacional ISO 27001, asegurando la supervisión y mejora continua de los procedimientos de trabajo. Como resultado, se llevó a cabo una modificación y reestructuración de dichas políticas, incluyendo los siguientes cambios:
·	Revisión y Actualización de la Política de Proyectos de TI
·	Políticas energéticas específicas: Se incluyen medidas para el ahorro de energía en dispositivos de TI.
·	Uso de herramientas de colaboración: Se fomenta el uso de videoconferencias y plataformas digitales.
·	Capacitaciones en seguridad de la información: Se establece un programa anual de formación.
·	Acceso a la información: Se fortalecen los controles de acceso y autenticación.
·	Gestión de activos TI: Se establecen nuevas categorías y registros de activos tecnológicos.
·	Cumplimiento normativo: Se agregan referencias a leyes y regulaciones actualizadas.
·	Algunas definiciones fueron modificadas o reorganizadas para mejorar la claridad.
·	Se optimizó el lenguaje en apartados sobre ciberseguridad y administración de sistemas.
·	Mejora en la estructura y organización: La nueva versión presenta una mayor claridad en la distribución de secciones.
·	Refuerzo en seguridad y cumplimiento: Se han fortalecido los controles y normativas para garantizar la protección de datos.
·	Incorporación de tecnologías emergentes: Se enfatiza en el uso de herramientas digitales para la colaboración y eficiencia operativa.
</text>
  </threadedComment>
  <threadedComment ref="V64" dT="2024-09-23T15:39:53.90" personId="{B1041273-DAE0-4D8B-A61D-E6827CB2A408}" id="{CC8DA707-8448-4261-961F-597EF41CC54F}">
    <text xml:space="preserve">Las diferentes áreas de la Entidad se encargaron de la actualización de la información requerida en la normativa aplicable para la transparencia y acceso a la información pública, de esta manera, durante el primer semestre del año 2024 se logró que el 85% de la información requerida en la página web estuviera actualizada y debidamente publicada.
</text>
  </threadedComment>
  <threadedComment ref="V65" dT="2025-03-04T20:15:57.17" personId="{B8068EEA-5414-47C2-8A1D-71474685F8CC}" id="{DC0156A9-6F96-4EB0-8C57-557A17C7407D}">
    <text xml:space="preserve">Se realizaron 240 mantenimientos preventivos a los equipos de cómputo, de los cuales solo 3 requirieron mantenimiento correctivo, lo que estuvo obtuvo un buen impacto en los mantenimientos ya por otro lado también se identificó una necesidad muy grande de renovación tecnológica en las salas de edición para garantizar la productiva misional. Estas intervenciones permitieron optimizar el rendimiento y la seguridad de los sistemas mediante la identificación y aplicación de actualizaciones de software y parches de seguridad, la verificación y gestión de copias de seguridad, la limpieza física de los equipos, y la corrección de errores técnicos. Estas acciones no solo contribuyeron a extender la vida útil de los dispositivos, sino que también mejoraron la productividad y experiencia de los usuarios finales, garantizando un entorno tecnológico más estable y eficiente.
</text>
  </threadedComment>
  <threadedComment ref="V67" dT="2025-03-13T20:30:31.14" personId="{B8068EEA-5414-47C2-8A1D-71474685F8CC}" id="{5690B03F-8B30-4CFE-BFDC-C119D2AB363B}">
    <text>Aunque se cuenta con el PETH aún faltan campañas por implementar que serán abordadas durante la vigencia 2025</text>
  </threadedComment>
  <threadedComment ref="V68" dT="2025-03-13T23:17:38.47" personId="{B8068EEA-5414-47C2-8A1D-71474685F8CC}" id="{CB07D02B-9833-4CF2-91D2-63D8719A67AA}">
    <text>Las actividades programadas en el cronograma se cumplieron satisfactoriamente</text>
  </threadedComment>
  <threadedComment ref="V69" dT="2025-02-25T18:36:22.84" personId="{B8068EEA-5414-47C2-8A1D-71474685F8CC}" id="{30661A1E-B30F-4ECF-BEAD-D242167388FD}">
    <text>Aunque no se cumplió la meta del 90%, es importante resaltar que se realizaron más capacitaciones que el año inmediatamente anterior, para un total de 52 capacitaciones de las 60 programadas.</text>
  </threadedComment>
  <threadedComment ref="P70" dT="2025-03-13T23:21:07.27" personId="{B8068EEA-5414-47C2-8A1D-71474685F8CC}" id="{1D9C0FD5-3380-469E-A962-5A86BAD01564}">
    <text xml:space="preserve">El resultado tan positivo en la evaluación de desempeño y competencia del personal demuestra el alto compromiso del personal frente a sus labores y obligaciones y sentido de pertenencia </text>
  </threadedComment>
  <threadedComment ref="P71" dT="2025-03-13T20:28:45.52" personId="{B8068EEA-5414-47C2-8A1D-71474685F8CC}" id="{7335793E-8541-4E14-9E5A-373743D25E6E}">
    <text xml:space="preserve">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
</text>
  </threadedComment>
  <threadedComment ref="P72" dT="2025-03-13T20:29:30.73" personId="{B8068EEA-5414-47C2-8A1D-71474685F8CC}" id="{39A2EF4A-A6CE-462F-AC28-50ED00986BA3}">
    <text>Durante la vigencia 2024 se cuenta con una persona contrata con condición de discapacidad</text>
  </threadedComment>
  <threadedComment ref="P74" dT="2025-02-25T19:28:55.86" personId="{B8068EEA-5414-47C2-8A1D-71474685F8CC}" id="{2869C94D-B8D5-4AD9-99FE-C7D239FEFE7A}">
    <text>En el año 2024 se ejecuto el 92 % de cumplimiento del cronograma de capacitaciones, el cual se llevó a cabo en las tres sedes (Armenia, Pereira y Manizales) no se cumplió la totalidad del porcentaje porque en el primer semestre no hubo forma de programar las capacitaciones correspondientes con la empresa temporal.</text>
  </threadedComment>
  <threadedComment ref="V76" dT="2025-02-25T19:43:18.52" personId="{B8068EEA-5414-47C2-8A1D-71474685F8CC}" id="{430EB0D2-4C6D-441A-AFC4-DC50EEFA5AD9}">
    <text>De las actividades programadas (22) se ejecutaron 19. Debido a que algunas actividades se contrataron, pero están en ejecución para el 2025</text>
  </threadedComment>
  <threadedComment ref="P78" dT="2025-03-06T15:29:03.45" personId="{B8068EEA-5414-47C2-8A1D-71474685F8CC}" id="{B218015D-7790-4E81-8CB6-8FD644852E63}">
    <text xml:space="preserve">Se realizó inventario en el mes de marzo
</text>
  </threadedComment>
  <threadedComment ref="V78" dT="2025-03-13T20:27:12.71" personId="{B8068EEA-5414-47C2-8A1D-71474685F8CC}" id="{CEAE122F-3F86-4778-A0BD-A48FFB378F4F}">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P79" dT="2025-03-06T15:29:03.45" personId="{B8068EEA-5414-47C2-8A1D-71474685F8CC}" id="{03909878-EEBC-4598-8521-81326922A75F}">
    <text xml:space="preserve">Se realizó inventario en el mes de marzo
</text>
  </threadedComment>
  <threadedComment ref="V79" dT="2025-03-13T20:27:12.71" personId="{B8068EEA-5414-47C2-8A1D-71474685F8CC}" id="{C15D27A4-4F06-477E-8306-85495C928A75}">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P80" dT="2025-03-06T15:29:03.45" personId="{B8068EEA-5414-47C2-8A1D-71474685F8CC}" id="{47F7C8F1-9905-43E8-BA7C-2F18383DF118}">
    <text xml:space="preserve">Se realizó inventario en el mes de marzo
</text>
  </threadedComment>
  <threadedComment ref="V80" dT="2025-03-13T20:27:12.71" personId="{B8068EEA-5414-47C2-8A1D-71474685F8CC}" id="{A1F7CE9D-2FEE-4D65-8C40-5CEA2E4CCF34}">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P81" dT="2025-03-06T15:29:03.45" personId="{B8068EEA-5414-47C2-8A1D-71474685F8CC}" id="{B734DA54-68A6-44B9-B1CF-B9574B1B3858}">
    <text xml:space="preserve">Se realizó inventario en el mes de marzo
</text>
  </threadedComment>
  <threadedComment ref="V81" dT="2025-03-13T20:27:12.71" personId="{B8068EEA-5414-47C2-8A1D-71474685F8CC}" id="{69C7BAB8-CD97-49E6-B513-5454C7AA3F91}">
    <text>Dadas las condiciones de organización de los bienes del canal, el espacio físico para el almacenamiento, el registro de los bienes con su respectivo activo, fue una tarea que llevó más tiempo del estipulado, permitiendo en esta vigencia un único inventario al 100% de los bienes de las 3 sedes, unidades móviles y estaciones.</text>
  </threadedComment>
  <threadedComment ref="V82" dT="2025-03-05T22:23:10.66" personId="{B8068EEA-5414-47C2-8A1D-71474685F8CC}" id="{888B392A-D5AB-411A-A310-F218E5B7D8A1}">
    <text xml:space="preserve">No se completaron las actividades programadas para el mantenimiento de la planta físico por falta de recursos, ya que requieren una inversión importante, entre los que se encuentra cambio de techo, pintura, cambio de cielo raso de la rotonda, puerta garaje  y otras puertas </text>
  </threadedComment>
  <threadedComment ref="P84" dT="2024-09-23T14:47:38.33" personId="{B1041273-DAE0-4D8B-A61D-E6827CB2A408}" id="{A4C0C18F-193A-4DC5-A28C-6B915C21936C}">
    <text>Se están ejecutando lasa auditorías acorde con lo programado</text>
  </threadedComment>
  <threadedComment ref="V84" dT="2024-09-23T14:47:38.33" personId="{B1041273-DAE0-4D8B-A61D-E6827CB2A408}" id="{91070440-B793-48D0-8CB2-0C94C569BB95}">
    <text>Se están ejecutando lasa auditorías acorde con lo programado</text>
  </threadedComment>
  <threadedComment ref="P85" dT="2024-09-23T14:45:41.84" personId="{B1041273-DAE0-4D8B-A61D-E6827CB2A408}" id="{993D8DF8-50D2-46FF-B30D-EA485C916C56}">
    <text xml:space="preserve">Se realizó campaña de autocontrol
</text>
  </threadedComment>
  <threadedComment ref="V85" dT="2024-09-23T14:45:41.84" personId="{B1041273-DAE0-4D8B-A61D-E6827CB2A408}" id="{0ACD17AE-59F5-4D58-9C8C-C8FADF05175D}">
    <text xml:space="preserve">Se realizó campaña de autocontrol
</text>
  </threadedComment>
  <threadedComment ref="P86" dT="2024-09-23T14:45:41.84" personId="{B1041273-DAE0-4D8B-A61D-E6827CB2A408}" id="{722E4F6A-7BB4-4BCF-9AAF-08BCA15D84EF}">
    <text>Se realiza seguimiento en el mes de mayo, correspondiente al primer cuatrimestre de la vigencia</text>
  </threadedComment>
  <threadedComment ref="X86" dT="2025-03-13T20:24:40.63" personId="{B8068EEA-5414-47C2-8A1D-71474685F8CC}" id="{DFCF6813-66EF-4402-A364-BFE393FA793D}">
    <text>Se realizaron los respectivos seguimientos al PTEP, verificando el cumplimiento de lo dispuesto en cada componente</text>
  </threadedComment>
  <threadedComment ref="P87" dT="2024-09-23T14:45:41.84" personId="{B1041273-DAE0-4D8B-A61D-E6827CB2A408}" id="{3491E62F-153D-4364-8368-F1C10FF15FDD}">
    <text>En el mes de agosto se presenta ante la gerencia, el resultado del seguimiento con corte al primer semestre de la vigencia de los planes de mejoramiento</text>
  </threadedComment>
  <threadedComment ref="V87" dT="2024-09-23T14:45:41.84" personId="{B1041273-DAE0-4D8B-A61D-E6827CB2A408}" id="{8EF5FDC6-C658-4BF4-906F-1B34804C71CE}">
    <text>En el mes de agosto se presenta ante la gerencia, el resultado del seguimiento con corte al primer semestre de la vigencia de los planes de mejoramiento</text>
  </threadedComment>
  <threadedComment ref="P88" dT="2024-09-23T14:30:52.18" personId="{B1041273-DAE0-4D8B-A61D-E6827CB2A408}" id="{512D5694-CD85-41C7-802C-40425F1C72F8}">
    <text xml:space="preserve">La calificación obtenida disminuyó significativamente frente a la vigencia anterior. En esta medición se tiene en cuenta: Ambiente propicio para el ejercicio de control, evaluación estratégica de riesgo, actividades de control efectiva, actividades de monitoreo sistemáticas y orientadas a la mejora e información y comunicación relevante y oportuna para el control. </text>
  </threadedComment>
  <threadedComment ref="V90" dT="2025-02-25T20:55:06.03" personId="{B8068EEA-5414-47C2-8A1D-71474685F8CC}" id="{94C71EDE-4A08-471A-9257-DA9E2848ADBC}">
    <text>El día 26 de diciembre de 2024 desde la Secretaría General se socializó a través de correo electrónico con los funcionarios y Áreas del Canal, el Manual Interno de Contratación y el Manual de Supervisión e Interventoría.</text>
  </threadedComment>
  <threadedComment ref="V91" dT="2025-02-25T20:55:28.72" personId="{B8068EEA-5414-47C2-8A1D-71474685F8CC}" id="{51ABE5AD-B739-4C16-A15C-6170414CAC36}">
    <text>El Normograma de la entidad se actualizó por segunda vez en la vigencia 2024 el 27 de diciembre y se publicó a través de la página web de TELECAFÉ LTDA. y se socializó a los funcionarios a través de correo electrónico</text>
  </threadedComment>
  <threadedComment ref="V92" dT="2025-02-25T20:56:21.10" personId="{B8068EEA-5414-47C2-8A1D-71474685F8CC}" id="{C81910B4-9045-454E-8F0C-39885ACE396F}">
    <text>Se contestaron la totalidad de PQRS y derechos de petición recepcionados durante el segundo semestre del año 2024. Se tiene información de 120 PQRSF recepcionadas en el segundo semestre. En lo posible se trata de contestar en un tiempo inferior a 10 días hábiles, independientemente del tipo de requerimiento, aclarando que las peticiones emanadas por parte de los Entes de Control y autoridades judiciales, se contestan en tiempo inferior de conformidad con el plazo otorgado por la entidad en particular.</text>
  </threadedComment>
  <threadedComment ref="V93" dT="2025-02-25T21:01:43.33" personId="{B8068EEA-5414-47C2-8A1D-71474685F8CC}" id="{87EB2783-3971-46B3-AB2D-0D089C4729EE}">
    <text>El abogado externo inició los procesos de cobro prejurídico con la totalidad de los clientes reportados por parte del Área Financiera, no materializando hasta el momento necesidad de iniciar ejecutivos, toda vez que la cartera se ha venido recaudando conforme a la etapa previa a inicio de ejecutivo. En el momento que se estime la necesidad de iniciar los procesos litigiosos respectivos ante juzgado, este se hará con aquellos que cumplan con las condiciones de documentación pertinentes para radicación de los ejecutivos correspondientes, tendientes a recuperación de cartera morosa. Así mismo, el abogado externo cuenta con usuario de la plataforma ekogui, donde alimenta las piezas procesales de los procesos a favor y en contra del Canal.
Aunado a lo anterior, se adelantó por parte del abogado externo, cobros en el marco de la Ley 14 de 1991, práctica que no se tenía en la entidad y que ha dejado a 31 de diciembre de 2024, un recaudo por un valor de $135.667.955</text>
  </threadedComment>
  <threadedComment ref="V94" dT="2025-02-25T21:02:07.65" personId="{B8068EEA-5414-47C2-8A1D-71474685F8CC}" id="{74A4A333-C181-4907-9AFB-257E0FA4E2BF}">
    <text>Cien por ciento (100%). Desde el Área Jurídica fueron publicados en su totalidad en la PLATAFORMA SECOP II todos los documentos de procesos a través de Convocatoria Pública y/o Invitación Directa, conforme a lo establecido en el Manual Interno de Contratación. Y se inicio la práctica de publicación de toda la documentación precontractual de las diferentes modalidades de contratación, incluso si el Manual Interno solicita menos documentación en la publicación.</text>
  </threadedComment>
  <threadedComment ref="V96" dT="2025-03-06T15:30:15.00" personId="{B8068EEA-5414-47C2-8A1D-71474685F8CC}" id="{7BAC4531-7644-4454-BF44-48B4739FCFC4}">
    <text>Se cumplieron todas las actividades programas dentro del cronograma del SGC</text>
  </threadedComment>
  <threadedComment ref="P98" dT="2025-03-13T20:28:45.52" personId="{B8068EEA-5414-47C2-8A1D-71474685F8CC}" id="{8AE61E2E-929A-4318-BF0D-893025A69DAA}">
    <text xml:space="preserve">Los resultados de la encuesta de satisfacción del cliente interno 2024 en Telecafé revelan un panorama general positivo, con la mayoría de los colaboradores expresando satisfacción en áreas clave como el contenido del trabajo y el trabajo en equipo. Sin embargo, es crucial reconocer y abordar las áreas de mejora identificadas, particularmente en las condiciones de bienestar y la comunicación interna.
La alta participación en la categoría "Bueno" indica una base sólida de satisfacción, pero también muestra la oportunidad de elevar la experiencia de los colaboradores a niveles de "Excelente".
</text>
  </threadedComment>
  <threadedComment ref="V103" dT="2025-03-13T20:23:37.71" personId="{B8068EEA-5414-47C2-8A1D-71474685F8CC}" id="{0FBFEEA1-CD97-46DB-833B-70A779608DCB}">
    <text>Se actualizó el Manual de Comunicaciones, incluyendo la política de comunicaciones y el manual de identidad visual que complementa la campaña desde el área de comunicaciones para el buen uso de las herramientas disponibles por el canal</text>
  </threadedComment>
  <threadedComment ref="V104" dT="2025-03-13T20:21:50.75" personId="{B8068EEA-5414-47C2-8A1D-71474685F8CC}" id="{18C3759F-115E-4B37-9412-3F6F161E6905}">
    <text>Para la vigencia 2024 el PECO cumplió con lo programado:
42 boletines internos
10 campañas internas
8 fotonoticias
10 clasificados y emprendedor de la semana
Tiquetera de la felicidad
campaña de liderazgo, compañerismo
 y responsabilidad, 
Grupo de difusión WhatsApp
Campaña endulza tu día
89 comunicados de prensa
5 campañas externas
Programa descubriendo Telecafé (más de 60 visitas guiadas, más de 1200 estudiantes de los colegios, escuelas y universidades del eje cafetero)
Mesas de participación en la TV pública</text>
  </threadedComment>
  <threadedComment ref="V105" dT="2025-03-13T14:55:28.33" personId="{B8068EEA-5414-47C2-8A1D-71474685F8CC}" id="{D54C939F-55E0-4D40-9B3D-379CE00F1D7C}">
    <text xml:space="preserve">La comunicación tiene una percepción positiva del 92% . Sin embargo, hay un 8% de respuestas negativas, lo que indica que la comunicación interna puede ser un área de mejora.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FBF6-4671-4E95-8665-CC8968FFAB3C}">
  <dimension ref="A1:BA232"/>
  <sheetViews>
    <sheetView tabSelected="1" zoomScale="60" zoomScaleNormal="60" workbookViewId="0">
      <selection sqref="A1:D5"/>
    </sheetView>
  </sheetViews>
  <sheetFormatPr baseColWidth="10" defaultRowHeight="12"/>
  <cols>
    <col min="1" max="1" width="16.21875" style="4" customWidth="1"/>
    <col min="2" max="2" width="16.88671875" style="4" customWidth="1"/>
    <col min="3" max="3" width="11.5546875" style="4" customWidth="1"/>
    <col min="4" max="4" width="17" style="4" customWidth="1"/>
    <col min="5" max="5" width="27.77734375" style="4" customWidth="1"/>
    <col min="6" max="6" width="21.33203125" style="4" customWidth="1"/>
    <col min="7" max="7" width="13.109375" style="4" customWidth="1"/>
    <col min="8" max="8" width="20.77734375" style="4" customWidth="1"/>
    <col min="9" max="9" width="7.6640625" style="4" customWidth="1"/>
    <col min="10" max="10" width="13.5546875" style="4" customWidth="1"/>
    <col min="11" max="11" width="14" style="4" customWidth="1"/>
    <col min="12" max="12" width="10" style="4" customWidth="1"/>
    <col min="13" max="13" width="10.44140625" style="4" customWidth="1"/>
    <col min="14" max="15" width="11.5546875" style="4" customWidth="1"/>
    <col min="16" max="21" width="16.88671875" style="4" customWidth="1"/>
    <col min="22" max="27" width="8.77734375" style="4" hidden="1" customWidth="1"/>
    <col min="28" max="28" width="68" style="4" customWidth="1"/>
    <col min="29" max="29" width="19.88671875" style="4" customWidth="1"/>
    <col min="30" max="30" width="19.88671875" style="4" hidden="1" customWidth="1"/>
    <col min="31" max="31" width="40.33203125" style="4" customWidth="1"/>
    <col min="32" max="32" width="17.44140625" style="4" customWidth="1"/>
    <col min="33" max="33" width="25.44140625" style="4" customWidth="1"/>
    <col min="34" max="34" width="18.109375" style="7" customWidth="1"/>
    <col min="35" max="53" width="2.6640625" style="4" customWidth="1"/>
    <col min="54" max="54" width="4.109375" style="4" customWidth="1"/>
    <col min="55" max="16384" width="11.5546875" style="4"/>
  </cols>
  <sheetData>
    <row r="1" spans="1:53" ht="20.399999999999999" customHeight="1">
      <c r="A1" s="1"/>
      <c r="B1" s="1"/>
      <c r="C1" s="1"/>
      <c r="D1" s="1"/>
      <c r="E1" s="2" t="s">
        <v>0</v>
      </c>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t="s">
        <v>1</v>
      </c>
      <c r="AW1" s="3"/>
      <c r="AX1" s="3"/>
      <c r="AY1" s="3"/>
      <c r="AZ1" s="3"/>
      <c r="BA1" s="3"/>
    </row>
    <row r="2" spans="1:53" ht="20.399999999999999" customHeight="1">
      <c r="A2" s="1"/>
      <c r="B2" s="1"/>
      <c r="C2" s="1"/>
      <c r="D2" s="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3"/>
      <c r="AW2" s="3"/>
      <c r="AX2" s="3"/>
      <c r="AY2" s="3"/>
      <c r="AZ2" s="3"/>
      <c r="BA2" s="3"/>
    </row>
    <row r="3" spans="1:53" ht="20.399999999999999" customHeight="1">
      <c r="A3" s="1"/>
      <c r="B3" s="1"/>
      <c r="C3" s="1"/>
      <c r="D3" s="1"/>
      <c r="E3" s="5" t="s">
        <v>2</v>
      </c>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3" t="s">
        <v>3</v>
      </c>
      <c r="AW3" s="3"/>
      <c r="AX3" s="3"/>
      <c r="AY3" s="3"/>
      <c r="AZ3" s="3"/>
      <c r="BA3" s="3"/>
    </row>
    <row r="4" spans="1:53" ht="20.399999999999999" customHeight="1">
      <c r="A4" s="1"/>
      <c r="B4" s="1"/>
      <c r="C4" s="1"/>
      <c r="D4" s="1"/>
      <c r="E4" s="5" t="s">
        <v>4</v>
      </c>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3"/>
      <c r="AW4" s="3"/>
      <c r="AX4" s="3"/>
      <c r="AY4" s="3"/>
      <c r="AZ4" s="3"/>
      <c r="BA4" s="3"/>
    </row>
    <row r="5" spans="1:53" ht="39.6" customHeight="1">
      <c r="A5" s="1"/>
      <c r="B5" s="1"/>
      <c r="C5" s="1"/>
      <c r="D5" s="1"/>
      <c r="E5" s="5" t="s">
        <v>5</v>
      </c>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3" t="s">
        <v>6</v>
      </c>
      <c r="AW5" s="3"/>
      <c r="AX5" s="3"/>
      <c r="AY5" s="3"/>
      <c r="AZ5" s="3"/>
      <c r="BA5" s="3"/>
    </row>
    <row r="6" spans="1:53" ht="12.6" customHeight="1">
      <c r="F6" s="6"/>
    </row>
    <row r="8" spans="1:53" ht="14.4" customHeight="1">
      <c r="A8" s="8" t="s">
        <v>7</v>
      </c>
      <c r="B8" s="8" t="s">
        <v>8</v>
      </c>
      <c r="C8" s="8" t="s">
        <v>9</v>
      </c>
      <c r="D8" s="8" t="s">
        <v>10</v>
      </c>
      <c r="E8" s="8" t="s">
        <v>11</v>
      </c>
      <c r="F8" s="8" t="s">
        <v>12</v>
      </c>
      <c r="G8" s="8" t="s">
        <v>13</v>
      </c>
      <c r="H8" s="8" t="s">
        <v>14</v>
      </c>
      <c r="I8" s="8" t="s">
        <v>15</v>
      </c>
      <c r="J8" s="9" t="s">
        <v>16</v>
      </c>
      <c r="K8" s="8" t="s">
        <v>17</v>
      </c>
      <c r="L8" s="8" t="s">
        <v>18</v>
      </c>
      <c r="M8" s="8" t="s">
        <v>19</v>
      </c>
      <c r="N8" s="8" t="s">
        <v>20</v>
      </c>
      <c r="O8" s="8" t="s">
        <v>21</v>
      </c>
      <c r="P8" s="10" t="s">
        <v>22</v>
      </c>
      <c r="Q8" s="11"/>
      <c r="R8" s="11"/>
      <c r="S8" s="11"/>
      <c r="T8" s="11"/>
      <c r="U8" s="12"/>
      <c r="V8" s="10" t="s">
        <v>23</v>
      </c>
      <c r="W8" s="11"/>
      <c r="X8" s="11"/>
      <c r="Y8" s="11"/>
      <c r="Z8" s="11"/>
      <c r="AA8" s="12"/>
      <c r="AB8" s="8" t="s">
        <v>24</v>
      </c>
      <c r="AC8" s="8" t="s">
        <v>25</v>
      </c>
      <c r="AD8" s="8" t="s">
        <v>26</v>
      </c>
      <c r="AE8" s="8" t="s">
        <v>27</v>
      </c>
      <c r="AF8" s="8" t="s">
        <v>28</v>
      </c>
      <c r="AG8" s="8" t="s">
        <v>29</v>
      </c>
      <c r="AH8" s="13" t="s">
        <v>30</v>
      </c>
      <c r="AI8" s="13"/>
      <c r="AJ8" s="13"/>
      <c r="AK8" s="13"/>
      <c r="AL8" s="13"/>
      <c r="AM8" s="13"/>
      <c r="AN8" s="13"/>
      <c r="AO8" s="13"/>
      <c r="AP8" s="13"/>
      <c r="AQ8" s="13"/>
      <c r="AR8" s="13"/>
      <c r="AS8" s="13"/>
      <c r="AT8" s="13"/>
      <c r="AU8" s="13"/>
      <c r="AV8" s="13"/>
      <c r="AW8" s="13"/>
      <c r="AX8" s="13"/>
      <c r="AY8" s="13"/>
      <c r="AZ8" s="13"/>
      <c r="BA8" s="13"/>
    </row>
    <row r="9" spans="1:53" ht="12" customHeight="1">
      <c r="A9" s="14"/>
      <c r="B9" s="14"/>
      <c r="C9" s="14"/>
      <c r="D9" s="14"/>
      <c r="E9" s="14"/>
      <c r="F9" s="14"/>
      <c r="G9" s="14"/>
      <c r="H9" s="14"/>
      <c r="I9" s="14"/>
      <c r="J9" s="15"/>
      <c r="K9" s="14"/>
      <c r="L9" s="14"/>
      <c r="M9" s="14"/>
      <c r="N9" s="14"/>
      <c r="O9" s="14"/>
      <c r="P9" s="16"/>
      <c r="Q9" s="17"/>
      <c r="R9" s="17"/>
      <c r="S9" s="17"/>
      <c r="T9" s="17"/>
      <c r="U9" s="18"/>
      <c r="V9" s="16"/>
      <c r="W9" s="17"/>
      <c r="X9" s="17"/>
      <c r="Y9" s="17"/>
      <c r="Z9" s="17"/>
      <c r="AA9" s="18"/>
      <c r="AB9" s="14"/>
      <c r="AC9" s="14"/>
      <c r="AD9" s="14"/>
      <c r="AE9" s="14"/>
      <c r="AF9" s="14"/>
      <c r="AG9" s="14"/>
      <c r="AH9" s="19" t="s">
        <v>31</v>
      </c>
      <c r="AI9" s="13" t="s">
        <v>32</v>
      </c>
      <c r="AJ9" s="13"/>
      <c r="AK9" s="13"/>
      <c r="AL9" s="13"/>
      <c r="AM9" s="13"/>
      <c r="AN9" s="13"/>
      <c r="AO9" s="13"/>
      <c r="AP9" s="13"/>
      <c r="AQ9" s="13"/>
      <c r="AR9" s="13"/>
      <c r="AS9" s="13"/>
      <c r="AT9" s="13"/>
      <c r="AU9" s="13"/>
      <c r="AV9" s="13"/>
      <c r="AW9" s="13"/>
      <c r="AX9" s="13"/>
      <c r="AY9" s="13"/>
      <c r="AZ9" s="13"/>
      <c r="BA9" s="13"/>
    </row>
    <row r="10" spans="1:53" ht="62.4" customHeight="1">
      <c r="A10" s="20"/>
      <c r="B10" s="20"/>
      <c r="C10" s="20"/>
      <c r="D10" s="20"/>
      <c r="E10" s="20"/>
      <c r="F10" s="20"/>
      <c r="G10" s="20"/>
      <c r="H10" s="20"/>
      <c r="I10" s="20"/>
      <c r="J10" s="21"/>
      <c r="K10" s="20"/>
      <c r="L10" s="20"/>
      <c r="M10" s="20"/>
      <c r="N10" s="20"/>
      <c r="O10" s="20"/>
      <c r="P10" s="22" t="s">
        <v>33</v>
      </c>
      <c r="Q10" s="22" t="s">
        <v>34</v>
      </c>
      <c r="R10" s="22" t="s">
        <v>35</v>
      </c>
      <c r="S10" s="22" t="s">
        <v>36</v>
      </c>
      <c r="T10" s="22" t="s">
        <v>37</v>
      </c>
      <c r="U10" s="22" t="s">
        <v>38</v>
      </c>
      <c r="V10" s="22" t="s">
        <v>39</v>
      </c>
      <c r="W10" s="22" t="s">
        <v>40</v>
      </c>
      <c r="X10" s="22" t="s">
        <v>41</v>
      </c>
      <c r="Y10" s="22" t="s">
        <v>42</v>
      </c>
      <c r="Z10" s="22" t="s">
        <v>43</v>
      </c>
      <c r="AA10" s="22" t="s">
        <v>44</v>
      </c>
      <c r="AB10" s="20"/>
      <c r="AC10" s="20"/>
      <c r="AD10" s="20"/>
      <c r="AE10" s="20"/>
      <c r="AF10" s="20"/>
      <c r="AG10" s="20"/>
      <c r="AH10" s="19"/>
      <c r="AI10" s="23">
        <v>1</v>
      </c>
      <c r="AJ10" s="23">
        <v>2</v>
      </c>
      <c r="AK10" s="23">
        <v>3</v>
      </c>
      <c r="AL10" s="23">
        <v>4</v>
      </c>
      <c r="AM10" s="23">
        <v>5</v>
      </c>
      <c r="AN10" s="23">
        <v>6</v>
      </c>
      <c r="AO10" s="23">
        <v>7</v>
      </c>
      <c r="AP10" s="23">
        <v>8</v>
      </c>
      <c r="AQ10" s="23">
        <v>9</v>
      </c>
      <c r="AR10" s="23">
        <v>10</v>
      </c>
      <c r="AS10" s="23">
        <v>11</v>
      </c>
      <c r="AT10" s="23">
        <v>12</v>
      </c>
      <c r="AU10" s="23">
        <v>13</v>
      </c>
      <c r="AV10" s="23">
        <v>14</v>
      </c>
      <c r="AW10" s="23">
        <v>15</v>
      </c>
      <c r="AX10" s="23">
        <v>16</v>
      </c>
      <c r="AY10" s="23">
        <v>17</v>
      </c>
      <c r="AZ10" s="23">
        <v>18</v>
      </c>
      <c r="BA10" s="23">
        <v>19</v>
      </c>
    </row>
    <row r="11" spans="1:53" ht="127.8" customHeight="1">
      <c r="A11" s="24" t="s">
        <v>45</v>
      </c>
      <c r="B11" s="25" t="s">
        <v>46</v>
      </c>
      <c r="C11" s="25" t="s">
        <v>47</v>
      </c>
      <c r="D11" s="26" t="s">
        <v>48</v>
      </c>
      <c r="E11" s="26" t="s">
        <v>49</v>
      </c>
      <c r="F11" s="26" t="s">
        <v>50</v>
      </c>
      <c r="G11" s="27" t="s">
        <v>51</v>
      </c>
      <c r="H11" s="27" t="s">
        <v>52</v>
      </c>
      <c r="I11" s="27" t="s">
        <v>53</v>
      </c>
      <c r="J11" s="27" t="s">
        <v>54</v>
      </c>
      <c r="K11" s="27" t="s">
        <v>55</v>
      </c>
      <c r="L11" s="27" t="s">
        <v>56</v>
      </c>
      <c r="M11" s="27" t="s">
        <v>57</v>
      </c>
      <c r="N11" s="28">
        <v>0.95</v>
      </c>
      <c r="O11" s="28">
        <v>0.95</v>
      </c>
      <c r="P11" s="29">
        <v>0.53</v>
      </c>
      <c r="Q11" s="30"/>
      <c r="R11" s="30"/>
      <c r="S11" s="30"/>
      <c r="T11" s="30"/>
      <c r="U11" s="31"/>
      <c r="V11" s="29"/>
      <c r="W11" s="30"/>
      <c r="X11" s="30"/>
      <c r="Y11" s="30"/>
      <c r="Z11" s="30"/>
      <c r="AA11" s="31"/>
      <c r="AB11" s="28" t="s">
        <v>58</v>
      </c>
      <c r="AC11" s="32">
        <f>0.557894736842105*100%</f>
        <v>0.557894736842105</v>
      </c>
      <c r="AD11" s="33"/>
      <c r="AE11" s="28" t="s">
        <v>59</v>
      </c>
      <c r="AF11" s="27" t="s">
        <v>60</v>
      </c>
      <c r="AG11" s="27" t="s">
        <v>61</v>
      </c>
      <c r="AH11" s="25" t="s">
        <v>62</v>
      </c>
      <c r="AI11" s="34"/>
      <c r="AJ11" s="34"/>
      <c r="AK11" s="35"/>
      <c r="AL11" s="35"/>
      <c r="AM11" s="35"/>
      <c r="AN11" s="35"/>
      <c r="AO11" s="35"/>
      <c r="AP11" s="35"/>
      <c r="AQ11" s="35"/>
      <c r="AR11" s="35"/>
      <c r="AS11" s="35"/>
      <c r="AT11" s="35"/>
      <c r="AU11" s="35"/>
      <c r="AV11" s="35"/>
      <c r="AW11" s="35"/>
      <c r="AX11" s="35"/>
      <c r="AY11" s="35"/>
      <c r="AZ11" s="34"/>
      <c r="BA11" s="35"/>
    </row>
    <row r="12" spans="1:53" ht="72.599999999999994" customHeight="1">
      <c r="A12" s="36"/>
      <c r="B12" s="25" t="s">
        <v>46</v>
      </c>
      <c r="C12" s="25" t="s">
        <v>47</v>
      </c>
      <c r="D12" s="37"/>
      <c r="E12" s="37"/>
      <c r="F12" s="38"/>
      <c r="G12" s="27" t="s">
        <v>63</v>
      </c>
      <c r="H12" s="27" t="s">
        <v>64</v>
      </c>
      <c r="I12" s="27" t="s">
        <v>53</v>
      </c>
      <c r="J12" s="27" t="s">
        <v>54</v>
      </c>
      <c r="K12" s="27" t="s">
        <v>55</v>
      </c>
      <c r="L12" s="27" t="s">
        <v>56</v>
      </c>
      <c r="M12" s="27" t="s">
        <v>57</v>
      </c>
      <c r="N12" s="28">
        <v>0.85</v>
      </c>
      <c r="O12" s="28">
        <v>0.85</v>
      </c>
      <c r="P12" s="29">
        <v>0.78</v>
      </c>
      <c r="Q12" s="30"/>
      <c r="R12" s="30"/>
      <c r="S12" s="30"/>
      <c r="T12" s="30"/>
      <c r="U12" s="31"/>
      <c r="V12" s="29"/>
      <c r="W12" s="30"/>
      <c r="X12" s="30"/>
      <c r="Y12" s="30"/>
      <c r="Z12" s="30"/>
      <c r="AA12" s="31"/>
      <c r="AB12" s="28" t="s">
        <v>65</v>
      </c>
      <c r="AC12" s="39">
        <f>0.917647058823529*100</f>
        <v>91.764705882352899</v>
      </c>
      <c r="AD12" s="40"/>
      <c r="AE12" s="28" t="s">
        <v>66</v>
      </c>
      <c r="AF12" s="27" t="s">
        <v>60</v>
      </c>
      <c r="AG12" s="27" t="s">
        <v>61</v>
      </c>
      <c r="AH12" s="25" t="s">
        <v>62</v>
      </c>
      <c r="AI12" s="34"/>
      <c r="AJ12" s="34"/>
      <c r="AK12" s="35"/>
      <c r="AL12" s="35"/>
      <c r="AM12" s="35"/>
      <c r="AN12" s="35"/>
      <c r="AO12" s="35"/>
      <c r="AP12" s="35"/>
      <c r="AQ12" s="35"/>
      <c r="AR12" s="35"/>
      <c r="AS12" s="35"/>
      <c r="AT12" s="35"/>
      <c r="AU12" s="35"/>
      <c r="AV12" s="35"/>
      <c r="AW12" s="35"/>
      <c r="AX12" s="35"/>
      <c r="AY12" s="35"/>
      <c r="AZ12" s="34"/>
      <c r="BA12" s="35"/>
    </row>
    <row r="13" spans="1:53" ht="115.8" customHeight="1">
      <c r="A13" s="36"/>
      <c r="B13" s="25" t="s">
        <v>46</v>
      </c>
      <c r="C13" s="25" t="s">
        <v>47</v>
      </c>
      <c r="D13" s="37"/>
      <c r="E13" s="37"/>
      <c r="F13" s="26" t="s">
        <v>67</v>
      </c>
      <c r="G13" s="27" t="s">
        <v>68</v>
      </c>
      <c r="H13" s="27" t="s">
        <v>69</v>
      </c>
      <c r="I13" s="27" t="s">
        <v>53</v>
      </c>
      <c r="J13" s="27" t="s">
        <v>54</v>
      </c>
      <c r="K13" s="27" t="s">
        <v>70</v>
      </c>
      <c r="L13" s="27" t="s">
        <v>56</v>
      </c>
      <c r="M13" s="27" t="s">
        <v>57</v>
      </c>
      <c r="N13" s="28">
        <v>0.85</v>
      </c>
      <c r="O13" s="28">
        <v>0.85</v>
      </c>
      <c r="P13" s="29">
        <v>0.16</v>
      </c>
      <c r="Q13" s="30"/>
      <c r="R13" s="30"/>
      <c r="S13" s="30"/>
      <c r="T13" s="30"/>
      <c r="U13" s="31"/>
      <c r="V13" s="29"/>
      <c r="W13" s="30"/>
      <c r="X13" s="30"/>
      <c r="Y13" s="30"/>
      <c r="Z13" s="30"/>
      <c r="AA13" s="31"/>
      <c r="AB13" s="28" t="s">
        <v>71</v>
      </c>
      <c r="AC13" s="39">
        <f>16*0.85</f>
        <v>13.6</v>
      </c>
      <c r="AD13" s="40"/>
      <c r="AE13" s="28" t="s">
        <v>72</v>
      </c>
      <c r="AF13" s="27" t="s">
        <v>60</v>
      </c>
      <c r="AG13" s="27" t="s">
        <v>61</v>
      </c>
      <c r="AH13" s="25" t="s">
        <v>62</v>
      </c>
      <c r="AI13" s="34"/>
      <c r="AJ13" s="34"/>
      <c r="AK13" s="35"/>
      <c r="AL13" s="35"/>
      <c r="AM13" s="35"/>
      <c r="AN13" s="35"/>
      <c r="AO13" s="35"/>
      <c r="AP13" s="35"/>
      <c r="AQ13" s="35"/>
      <c r="AR13" s="35"/>
      <c r="AS13" s="35"/>
      <c r="AT13" s="35"/>
      <c r="AU13" s="35"/>
      <c r="AV13" s="35"/>
      <c r="AW13" s="35"/>
      <c r="AX13" s="35"/>
      <c r="AY13" s="35"/>
      <c r="AZ13" s="34"/>
      <c r="BA13" s="35"/>
    </row>
    <row r="14" spans="1:53" ht="115.8" customHeight="1">
      <c r="A14" s="36"/>
      <c r="B14" s="25" t="s">
        <v>46</v>
      </c>
      <c r="C14" s="25" t="s">
        <v>47</v>
      </c>
      <c r="D14" s="37"/>
      <c r="E14" s="37"/>
      <c r="F14" s="37"/>
      <c r="G14" s="27" t="s">
        <v>73</v>
      </c>
      <c r="H14" s="27" t="s">
        <v>74</v>
      </c>
      <c r="I14" s="27" t="s">
        <v>75</v>
      </c>
      <c r="J14" s="27" t="s">
        <v>76</v>
      </c>
      <c r="K14" s="27" t="s">
        <v>70</v>
      </c>
      <c r="L14" s="27" t="s">
        <v>56</v>
      </c>
      <c r="M14" s="27" t="s">
        <v>77</v>
      </c>
      <c r="N14" s="28" t="s">
        <v>78</v>
      </c>
      <c r="O14" s="28" t="s">
        <v>78</v>
      </c>
      <c r="P14" s="41">
        <v>60</v>
      </c>
      <c r="Q14" s="42"/>
      <c r="R14" s="42"/>
      <c r="S14" s="42"/>
      <c r="T14" s="42"/>
      <c r="U14" s="43"/>
      <c r="V14" s="41"/>
      <c r="W14" s="42"/>
      <c r="X14" s="42"/>
      <c r="Y14" s="42"/>
      <c r="Z14" s="42"/>
      <c r="AA14" s="43"/>
      <c r="AB14" s="44" t="s">
        <v>79</v>
      </c>
      <c r="AC14" s="39">
        <v>100</v>
      </c>
      <c r="AD14" s="40"/>
      <c r="AE14" s="28" t="s">
        <v>80</v>
      </c>
      <c r="AF14" s="27" t="s">
        <v>81</v>
      </c>
      <c r="AG14" s="27" t="s">
        <v>61</v>
      </c>
      <c r="AH14" s="25" t="s">
        <v>62</v>
      </c>
      <c r="AI14" s="35"/>
      <c r="AJ14" s="34"/>
      <c r="AK14" s="35"/>
      <c r="AL14" s="35"/>
      <c r="AM14" s="35"/>
      <c r="AN14" s="35"/>
      <c r="AO14" s="35"/>
      <c r="AP14" s="35"/>
      <c r="AQ14" s="35"/>
      <c r="AR14" s="35"/>
      <c r="AS14" s="35"/>
      <c r="AT14" s="35"/>
      <c r="AU14" s="35"/>
      <c r="AV14" s="35"/>
      <c r="AW14" s="35"/>
      <c r="AX14" s="35"/>
      <c r="AY14" s="35"/>
      <c r="AZ14" s="35"/>
      <c r="BA14" s="35"/>
    </row>
    <row r="15" spans="1:53" ht="81" customHeight="1">
      <c r="A15" s="36"/>
      <c r="B15" s="25" t="s">
        <v>46</v>
      </c>
      <c r="C15" s="25" t="s">
        <v>47</v>
      </c>
      <c r="D15" s="37"/>
      <c r="E15" s="37"/>
      <c r="F15" s="38"/>
      <c r="G15" s="27" t="s">
        <v>82</v>
      </c>
      <c r="H15" s="27" t="s">
        <v>83</v>
      </c>
      <c r="I15" s="27" t="s">
        <v>84</v>
      </c>
      <c r="J15" s="27" t="s">
        <v>85</v>
      </c>
      <c r="K15" s="27" t="s">
        <v>86</v>
      </c>
      <c r="L15" s="27" t="s">
        <v>56</v>
      </c>
      <c r="M15" s="27" t="s">
        <v>57</v>
      </c>
      <c r="N15" s="27" t="s">
        <v>87</v>
      </c>
      <c r="O15" s="27">
        <v>1</v>
      </c>
      <c r="P15" s="45">
        <v>3.72</v>
      </c>
      <c r="Q15" s="46"/>
      <c r="R15" s="46"/>
      <c r="S15" s="46"/>
      <c r="T15" s="46"/>
      <c r="U15" s="47"/>
      <c r="V15" s="41"/>
      <c r="W15" s="42"/>
      <c r="X15" s="42"/>
      <c r="Y15" s="42"/>
      <c r="Z15" s="42"/>
      <c r="AA15" s="43"/>
      <c r="AB15" s="48" t="s">
        <v>88</v>
      </c>
      <c r="AC15" s="39">
        <v>100</v>
      </c>
      <c r="AD15" s="40"/>
      <c r="AE15" s="27" t="s">
        <v>89</v>
      </c>
      <c r="AF15" s="27" t="s">
        <v>81</v>
      </c>
      <c r="AG15" s="27" t="s">
        <v>61</v>
      </c>
      <c r="AH15" s="25" t="s">
        <v>90</v>
      </c>
      <c r="AI15" s="34"/>
      <c r="AJ15" s="34"/>
      <c r="AK15" s="35"/>
      <c r="AL15" s="35"/>
      <c r="AM15" s="35"/>
      <c r="AN15" s="35"/>
      <c r="AO15" s="35"/>
      <c r="AP15" s="35"/>
      <c r="AQ15" s="35"/>
      <c r="AR15" s="35"/>
      <c r="AS15" s="35"/>
      <c r="AT15" s="35"/>
      <c r="AU15" s="35"/>
      <c r="AV15" s="35"/>
      <c r="AW15" s="35"/>
      <c r="AX15" s="35"/>
      <c r="AY15" s="35"/>
      <c r="AZ15" s="34"/>
      <c r="BA15" s="35"/>
    </row>
    <row r="16" spans="1:53" ht="166.2" customHeight="1">
      <c r="A16" s="36"/>
      <c r="B16" s="25" t="s">
        <v>46</v>
      </c>
      <c r="C16" s="25" t="s">
        <v>47</v>
      </c>
      <c r="D16" s="37"/>
      <c r="E16" s="37"/>
      <c r="F16" s="27" t="s">
        <v>91</v>
      </c>
      <c r="G16" s="27" t="s">
        <v>92</v>
      </c>
      <c r="H16" s="27" t="s">
        <v>93</v>
      </c>
      <c r="I16" s="27" t="s">
        <v>53</v>
      </c>
      <c r="J16" s="27" t="s">
        <v>85</v>
      </c>
      <c r="K16" s="27" t="s">
        <v>86</v>
      </c>
      <c r="L16" s="27" t="s">
        <v>56</v>
      </c>
      <c r="M16" s="27" t="s">
        <v>57</v>
      </c>
      <c r="N16" s="28">
        <v>0.05</v>
      </c>
      <c r="O16" s="28">
        <v>0.06</v>
      </c>
      <c r="P16" s="29">
        <v>0.13</v>
      </c>
      <c r="Q16" s="30"/>
      <c r="R16" s="30"/>
      <c r="S16" s="30"/>
      <c r="T16" s="30"/>
      <c r="U16" s="30"/>
      <c r="V16" s="30"/>
      <c r="W16" s="30"/>
      <c r="X16" s="30"/>
      <c r="Y16" s="30"/>
      <c r="Z16" s="30"/>
      <c r="AA16" s="31"/>
      <c r="AB16" s="48" t="s">
        <v>94</v>
      </c>
      <c r="AC16" s="39">
        <v>10</v>
      </c>
      <c r="AD16" s="40"/>
      <c r="AE16" s="28" t="s">
        <v>95</v>
      </c>
      <c r="AF16" s="27" t="s">
        <v>81</v>
      </c>
      <c r="AG16" s="27" t="s">
        <v>61</v>
      </c>
      <c r="AH16" s="25" t="s">
        <v>62</v>
      </c>
      <c r="AI16" s="35"/>
      <c r="AJ16" s="34"/>
      <c r="AK16" s="35"/>
      <c r="AL16" s="35"/>
      <c r="AM16" s="35"/>
      <c r="AN16" s="35"/>
      <c r="AO16" s="35"/>
      <c r="AP16" s="35"/>
      <c r="AQ16" s="35"/>
      <c r="AR16" s="35"/>
      <c r="AS16" s="35"/>
      <c r="AT16" s="35"/>
      <c r="AU16" s="35"/>
      <c r="AV16" s="35"/>
      <c r="AW16" s="35"/>
      <c r="AX16" s="35"/>
      <c r="AY16" s="35"/>
      <c r="AZ16" s="34"/>
      <c r="BA16" s="35"/>
    </row>
    <row r="17" spans="1:53" ht="75" customHeight="1">
      <c r="A17" s="36"/>
      <c r="B17" s="25" t="s">
        <v>46</v>
      </c>
      <c r="C17" s="25" t="s">
        <v>47</v>
      </c>
      <c r="D17" s="37"/>
      <c r="E17" s="38"/>
      <c r="F17" s="27" t="s">
        <v>96</v>
      </c>
      <c r="G17" s="27" t="s">
        <v>97</v>
      </c>
      <c r="H17" s="27" t="s">
        <v>98</v>
      </c>
      <c r="I17" s="27" t="s">
        <v>53</v>
      </c>
      <c r="J17" s="27" t="s">
        <v>85</v>
      </c>
      <c r="K17" s="27" t="s">
        <v>86</v>
      </c>
      <c r="L17" s="27" t="s">
        <v>56</v>
      </c>
      <c r="M17" s="27" t="s">
        <v>57</v>
      </c>
      <c r="N17" s="28">
        <v>0.1</v>
      </c>
      <c r="O17" s="28">
        <v>0.1</v>
      </c>
      <c r="P17" s="29">
        <v>0.17</v>
      </c>
      <c r="Q17" s="30"/>
      <c r="R17" s="30"/>
      <c r="S17" s="30"/>
      <c r="T17" s="30"/>
      <c r="U17" s="30"/>
      <c r="V17" s="30"/>
      <c r="W17" s="30"/>
      <c r="X17" s="30"/>
      <c r="Y17" s="30"/>
      <c r="Z17" s="30"/>
      <c r="AA17" s="31"/>
      <c r="AB17" s="48" t="s">
        <v>99</v>
      </c>
      <c r="AC17" s="39">
        <v>100</v>
      </c>
      <c r="AD17" s="49"/>
      <c r="AE17" s="28" t="s">
        <v>95</v>
      </c>
      <c r="AF17" s="27" t="s">
        <v>81</v>
      </c>
      <c r="AG17" s="27" t="s">
        <v>61</v>
      </c>
      <c r="AH17" s="25" t="s">
        <v>90</v>
      </c>
      <c r="AI17" s="34"/>
      <c r="AJ17" s="34"/>
      <c r="AK17" s="35"/>
      <c r="AL17" s="35"/>
      <c r="AM17" s="35"/>
      <c r="AN17" s="35"/>
      <c r="AO17" s="35"/>
      <c r="AP17" s="35"/>
      <c r="AQ17" s="35"/>
      <c r="AR17" s="35"/>
      <c r="AS17" s="35"/>
      <c r="AT17" s="35"/>
      <c r="AU17" s="35"/>
      <c r="AV17" s="35"/>
      <c r="AW17" s="35"/>
      <c r="AX17" s="35"/>
      <c r="AY17" s="35"/>
      <c r="AZ17" s="34"/>
      <c r="BA17" s="35"/>
    </row>
    <row r="18" spans="1:53" ht="79.2" customHeight="1">
      <c r="A18" s="36"/>
      <c r="B18" s="25" t="s">
        <v>46</v>
      </c>
      <c r="C18" s="25" t="s">
        <v>47</v>
      </c>
      <c r="D18" s="37"/>
      <c r="E18" s="26" t="s">
        <v>100</v>
      </c>
      <c r="F18" s="26" t="s">
        <v>101</v>
      </c>
      <c r="G18" s="27" t="s">
        <v>102</v>
      </c>
      <c r="H18" s="27" t="s">
        <v>103</v>
      </c>
      <c r="I18" s="27" t="s">
        <v>53</v>
      </c>
      <c r="J18" s="27" t="s">
        <v>85</v>
      </c>
      <c r="K18" s="27" t="s">
        <v>86</v>
      </c>
      <c r="L18" s="27" t="s">
        <v>56</v>
      </c>
      <c r="M18" s="27" t="s">
        <v>57</v>
      </c>
      <c r="N18" s="28">
        <v>0.8</v>
      </c>
      <c r="O18" s="28">
        <v>0.8</v>
      </c>
      <c r="P18" s="29">
        <v>0.23</v>
      </c>
      <c r="Q18" s="30"/>
      <c r="R18" s="30"/>
      <c r="S18" s="30"/>
      <c r="T18" s="30"/>
      <c r="U18" s="30"/>
      <c r="V18" s="30"/>
      <c r="W18" s="30"/>
      <c r="X18" s="30"/>
      <c r="Y18" s="30"/>
      <c r="Z18" s="30"/>
      <c r="AA18" s="31"/>
      <c r="AB18" s="48" t="s">
        <v>104</v>
      </c>
      <c r="AC18" s="39">
        <f>0.2875*100</f>
        <v>28.749999999999996</v>
      </c>
      <c r="AD18" s="50"/>
      <c r="AE18" s="28" t="s">
        <v>105</v>
      </c>
      <c r="AF18" s="27" t="s">
        <v>81</v>
      </c>
      <c r="AG18" s="27" t="s">
        <v>61</v>
      </c>
      <c r="AH18" s="25" t="s">
        <v>90</v>
      </c>
      <c r="AI18" s="34"/>
      <c r="AJ18" s="34"/>
      <c r="AK18" s="35"/>
      <c r="AL18" s="35"/>
      <c r="AM18" s="35"/>
      <c r="AN18" s="35"/>
      <c r="AO18" s="35"/>
      <c r="AP18" s="35"/>
      <c r="AQ18" s="35"/>
      <c r="AR18" s="35"/>
      <c r="AS18" s="35"/>
      <c r="AT18" s="35"/>
      <c r="AU18" s="35"/>
      <c r="AV18" s="35"/>
      <c r="AW18" s="35"/>
      <c r="AX18" s="35"/>
      <c r="AY18" s="35"/>
      <c r="AZ18" s="34"/>
      <c r="BA18" s="35"/>
    </row>
    <row r="19" spans="1:53" ht="121.8" customHeight="1">
      <c r="A19" s="36"/>
      <c r="B19" s="25" t="s">
        <v>46</v>
      </c>
      <c r="C19" s="25" t="s">
        <v>47</v>
      </c>
      <c r="D19" s="37"/>
      <c r="E19" s="38"/>
      <c r="F19" s="38"/>
      <c r="G19" s="27" t="s">
        <v>106</v>
      </c>
      <c r="H19" s="27" t="s">
        <v>107</v>
      </c>
      <c r="I19" s="27" t="s">
        <v>53</v>
      </c>
      <c r="J19" s="27" t="s">
        <v>108</v>
      </c>
      <c r="K19" s="27" t="s">
        <v>86</v>
      </c>
      <c r="L19" s="27" t="s">
        <v>56</v>
      </c>
      <c r="M19" s="27" t="s">
        <v>57</v>
      </c>
      <c r="N19" s="28" t="s">
        <v>87</v>
      </c>
      <c r="O19" s="28">
        <v>0.05</v>
      </c>
      <c r="P19" s="29">
        <v>0.11</v>
      </c>
      <c r="Q19" s="30"/>
      <c r="R19" s="30"/>
      <c r="S19" s="30"/>
      <c r="T19" s="30"/>
      <c r="U19" s="31"/>
      <c r="V19" s="51"/>
      <c r="W19" s="52"/>
      <c r="X19" s="52"/>
      <c r="Y19" s="52"/>
      <c r="Z19" s="52"/>
      <c r="AA19" s="53"/>
      <c r="AB19" s="44" t="s">
        <v>109</v>
      </c>
      <c r="AC19" s="39">
        <v>100</v>
      </c>
      <c r="AD19" s="54"/>
      <c r="AE19" s="28" t="s">
        <v>110</v>
      </c>
      <c r="AF19" s="27" t="s">
        <v>81</v>
      </c>
      <c r="AG19" s="27" t="s">
        <v>61</v>
      </c>
      <c r="AH19" s="25" t="s">
        <v>90</v>
      </c>
      <c r="AI19" s="34"/>
      <c r="AJ19" s="34"/>
      <c r="AK19" s="35"/>
      <c r="AL19" s="35"/>
      <c r="AM19" s="35"/>
      <c r="AN19" s="35"/>
      <c r="AO19" s="35"/>
      <c r="AP19" s="35"/>
      <c r="AQ19" s="35"/>
      <c r="AR19" s="35"/>
      <c r="AS19" s="35"/>
      <c r="AT19" s="35"/>
      <c r="AU19" s="35"/>
      <c r="AV19" s="35"/>
      <c r="AW19" s="35"/>
      <c r="AX19" s="35"/>
      <c r="AY19" s="35"/>
      <c r="AZ19" s="34"/>
      <c r="BA19" s="35"/>
    </row>
    <row r="20" spans="1:53" ht="122.4" customHeight="1">
      <c r="A20" s="36"/>
      <c r="B20" s="25" t="s">
        <v>46</v>
      </c>
      <c r="C20" s="25" t="s">
        <v>47</v>
      </c>
      <c r="D20" s="37"/>
      <c r="E20" s="26" t="s">
        <v>111</v>
      </c>
      <c r="F20" s="26" t="s">
        <v>112</v>
      </c>
      <c r="G20" s="27" t="s">
        <v>113</v>
      </c>
      <c r="H20" s="27" t="s">
        <v>114</v>
      </c>
      <c r="I20" s="27" t="s">
        <v>115</v>
      </c>
      <c r="J20" s="27" t="s">
        <v>108</v>
      </c>
      <c r="K20" s="27" t="s">
        <v>116</v>
      </c>
      <c r="L20" s="27" t="s">
        <v>117</v>
      </c>
      <c r="M20" s="27" t="s">
        <v>57</v>
      </c>
      <c r="N20" s="27">
        <v>4.5</v>
      </c>
      <c r="O20" s="27">
        <v>4.5</v>
      </c>
      <c r="P20" s="45">
        <v>4.8499999999999996</v>
      </c>
      <c r="Q20" s="46"/>
      <c r="R20" s="46"/>
      <c r="S20" s="46"/>
      <c r="T20" s="46"/>
      <c r="U20" s="47"/>
      <c r="V20" s="55"/>
      <c r="W20" s="56"/>
      <c r="X20" s="56"/>
      <c r="Y20" s="56"/>
      <c r="Z20" s="56"/>
      <c r="AA20" s="57"/>
      <c r="AB20" s="44" t="s">
        <v>118</v>
      </c>
      <c r="AC20" s="39">
        <v>100</v>
      </c>
      <c r="AD20" s="58"/>
      <c r="AE20" s="27" t="s">
        <v>119</v>
      </c>
      <c r="AF20" s="27" t="s">
        <v>81</v>
      </c>
      <c r="AG20" s="27" t="s">
        <v>61</v>
      </c>
      <c r="AH20" s="25" t="s">
        <v>62</v>
      </c>
      <c r="AI20" s="34"/>
      <c r="AJ20" s="34"/>
      <c r="AK20" s="35"/>
      <c r="AL20" s="35"/>
      <c r="AM20" s="35"/>
      <c r="AN20" s="35"/>
      <c r="AO20" s="35"/>
      <c r="AP20" s="35"/>
      <c r="AQ20" s="35"/>
      <c r="AR20" s="35"/>
      <c r="AS20" s="35"/>
      <c r="AT20" s="35"/>
      <c r="AU20" s="35"/>
      <c r="AV20" s="35"/>
      <c r="AW20" s="35"/>
      <c r="AX20" s="35"/>
      <c r="AY20" s="35"/>
      <c r="AZ20" s="35"/>
      <c r="BA20" s="35"/>
    </row>
    <row r="21" spans="1:53" ht="59.4" customHeight="1">
      <c r="A21" s="36"/>
      <c r="B21" s="25" t="s">
        <v>46</v>
      </c>
      <c r="C21" s="25" t="s">
        <v>47</v>
      </c>
      <c r="D21" s="38"/>
      <c r="E21" s="38"/>
      <c r="F21" s="38"/>
      <c r="G21" s="27" t="s">
        <v>120</v>
      </c>
      <c r="H21" s="27" t="s">
        <v>121</v>
      </c>
      <c r="I21" s="27" t="s">
        <v>115</v>
      </c>
      <c r="J21" s="27" t="s">
        <v>108</v>
      </c>
      <c r="K21" s="27" t="s">
        <v>120</v>
      </c>
      <c r="L21" s="27" t="s">
        <v>117</v>
      </c>
      <c r="M21" s="27" t="s">
        <v>57</v>
      </c>
      <c r="N21" s="27">
        <v>4.5</v>
      </c>
      <c r="O21" s="27">
        <v>4.5</v>
      </c>
      <c r="P21" s="45" t="s">
        <v>122</v>
      </c>
      <c r="Q21" s="46"/>
      <c r="R21" s="46"/>
      <c r="S21" s="46"/>
      <c r="T21" s="46"/>
      <c r="U21" s="47"/>
      <c r="V21" s="55"/>
      <c r="W21" s="56"/>
      <c r="X21" s="56"/>
      <c r="Y21" s="56"/>
      <c r="Z21" s="56"/>
      <c r="AA21" s="57"/>
      <c r="AB21" s="44"/>
      <c r="AC21" s="59">
        <v>0</v>
      </c>
      <c r="AD21" s="60"/>
      <c r="AE21" s="27" t="s">
        <v>119</v>
      </c>
      <c r="AF21" s="27" t="s">
        <v>81</v>
      </c>
      <c r="AG21" s="27" t="s">
        <v>61</v>
      </c>
      <c r="AH21" s="25" t="s">
        <v>62</v>
      </c>
      <c r="AI21" s="34"/>
      <c r="AJ21" s="34"/>
      <c r="AK21" s="35"/>
      <c r="AL21" s="35"/>
      <c r="AM21" s="35"/>
      <c r="AN21" s="35"/>
      <c r="AO21" s="35"/>
      <c r="AP21" s="35"/>
      <c r="AQ21" s="35"/>
      <c r="AR21" s="35"/>
      <c r="AS21" s="35"/>
      <c r="AT21" s="35"/>
      <c r="AU21" s="35"/>
      <c r="AV21" s="35"/>
      <c r="AW21" s="35"/>
      <c r="AX21" s="35"/>
      <c r="AY21" s="35"/>
      <c r="AZ21" s="35"/>
      <c r="BA21" s="35"/>
    </row>
    <row r="22" spans="1:53" ht="59.4" customHeight="1">
      <c r="A22" s="36"/>
      <c r="B22" s="61" t="s">
        <v>123</v>
      </c>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3"/>
      <c r="AC22" s="64">
        <f>AVERAGE(AC11:AC21)</f>
        <v>58.606600056290453</v>
      </c>
      <c r="AD22" s="65" t="e">
        <f>AVERAGE(AD11:AD21)</f>
        <v>#DIV/0!</v>
      </c>
      <c r="AE22" s="27"/>
      <c r="AF22" s="27"/>
      <c r="AG22" s="27"/>
      <c r="AH22" s="25"/>
      <c r="AI22" s="34"/>
      <c r="AJ22" s="34"/>
      <c r="AK22" s="35"/>
      <c r="AL22" s="35"/>
      <c r="AM22" s="35"/>
      <c r="AN22" s="35"/>
      <c r="AO22" s="35"/>
      <c r="AP22" s="35"/>
      <c r="AQ22" s="35"/>
      <c r="AR22" s="35"/>
      <c r="AS22" s="35"/>
      <c r="AT22" s="35"/>
      <c r="AU22" s="35"/>
      <c r="AV22" s="35"/>
      <c r="AW22" s="35"/>
      <c r="AX22" s="35"/>
      <c r="AY22" s="35"/>
      <c r="AZ22" s="35"/>
      <c r="BA22" s="35"/>
    </row>
    <row r="23" spans="1:53" ht="127.8" customHeight="1">
      <c r="A23" s="36"/>
      <c r="B23" s="25" t="s">
        <v>124</v>
      </c>
      <c r="C23" s="25" t="s">
        <v>47</v>
      </c>
      <c r="D23" s="66" t="s">
        <v>125</v>
      </c>
      <c r="E23" s="66" t="s">
        <v>126</v>
      </c>
      <c r="F23" s="27" t="s">
        <v>127</v>
      </c>
      <c r="G23" s="27" t="s">
        <v>128</v>
      </c>
      <c r="H23" s="27" t="s">
        <v>129</v>
      </c>
      <c r="I23" s="27" t="s">
        <v>53</v>
      </c>
      <c r="J23" s="27" t="s">
        <v>108</v>
      </c>
      <c r="K23" s="27" t="s">
        <v>130</v>
      </c>
      <c r="L23" s="27" t="s">
        <v>131</v>
      </c>
      <c r="M23" s="27" t="s">
        <v>57</v>
      </c>
      <c r="N23" s="28">
        <v>0.09</v>
      </c>
      <c r="O23" s="28">
        <v>0.12</v>
      </c>
      <c r="P23" s="29">
        <v>0.12</v>
      </c>
      <c r="Q23" s="30"/>
      <c r="R23" s="30"/>
      <c r="S23" s="30"/>
      <c r="T23" s="30"/>
      <c r="U23" s="31"/>
      <c r="V23" s="67"/>
      <c r="W23" s="68"/>
      <c r="X23" s="68"/>
      <c r="Y23" s="68"/>
      <c r="Z23" s="68"/>
      <c r="AA23" s="69"/>
      <c r="AB23" s="59" t="s">
        <v>132</v>
      </c>
      <c r="AC23" s="70">
        <v>1</v>
      </c>
      <c r="AD23" s="71"/>
      <c r="AE23" s="28" t="s">
        <v>133</v>
      </c>
      <c r="AF23" s="27" t="s">
        <v>134</v>
      </c>
      <c r="AG23" s="27" t="s">
        <v>135</v>
      </c>
      <c r="AH23" s="25" t="s">
        <v>136</v>
      </c>
      <c r="AI23" s="34"/>
      <c r="AJ23" s="34"/>
      <c r="AK23" s="35"/>
      <c r="AL23" s="35"/>
      <c r="AM23" s="35"/>
      <c r="AN23" s="35"/>
      <c r="AO23" s="35"/>
      <c r="AP23" s="35"/>
      <c r="AQ23" s="35"/>
      <c r="AR23" s="35"/>
      <c r="AS23" s="35"/>
      <c r="AT23" s="35"/>
      <c r="AU23" s="35"/>
      <c r="AV23" s="35"/>
      <c r="AW23" s="35"/>
      <c r="AX23" s="35"/>
      <c r="AY23" s="35"/>
      <c r="AZ23" s="35"/>
      <c r="BA23" s="35"/>
    </row>
    <row r="24" spans="1:53" ht="126.6" customHeight="1">
      <c r="A24" s="36"/>
      <c r="B24" s="25" t="s">
        <v>124</v>
      </c>
      <c r="C24" s="25" t="s">
        <v>47</v>
      </c>
      <c r="D24" s="66"/>
      <c r="E24" s="66"/>
      <c r="F24" s="27" t="s">
        <v>137</v>
      </c>
      <c r="G24" s="27" t="s">
        <v>138</v>
      </c>
      <c r="H24" s="27" t="s">
        <v>139</v>
      </c>
      <c r="I24" s="27" t="s">
        <v>53</v>
      </c>
      <c r="J24" s="27" t="s">
        <v>140</v>
      </c>
      <c r="K24" s="27" t="s">
        <v>130</v>
      </c>
      <c r="L24" s="27" t="s">
        <v>131</v>
      </c>
      <c r="M24" s="27" t="s">
        <v>57</v>
      </c>
      <c r="N24" s="28">
        <v>1</v>
      </c>
      <c r="O24" s="28">
        <v>1</v>
      </c>
      <c r="P24" s="29">
        <v>0.25</v>
      </c>
      <c r="Q24" s="30"/>
      <c r="R24" s="30"/>
      <c r="S24" s="30"/>
      <c r="T24" s="30"/>
      <c r="U24" s="31"/>
      <c r="V24" s="67"/>
      <c r="W24" s="68"/>
      <c r="X24" s="68"/>
      <c r="Y24" s="68"/>
      <c r="Z24" s="68"/>
      <c r="AA24" s="69"/>
      <c r="AB24" s="59" t="s">
        <v>141</v>
      </c>
      <c r="AC24" s="70">
        <f>+(P24*O24)/O24</f>
        <v>0.25</v>
      </c>
      <c r="AD24" s="71"/>
      <c r="AE24" s="28" t="s">
        <v>133</v>
      </c>
      <c r="AF24" s="27" t="s">
        <v>134</v>
      </c>
      <c r="AG24" s="27" t="s">
        <v>135</v>
      </c>
      <c r="AH24" s="25" t="s">
        <v>142</v>
      </c>
      <c r="AI24" s="34"/>
      <c r="AJ24" s="34"/>
      <c r="AK24" s="35"/>
      <c r="AL24" s="35"/>
      <c r="AM24" s="35"/>
      <c r="AN24" s="35"/>
      <c r="AO24" s="35"/>
      <c r="AP24" s="35"/>
      <c r="AQ24" s="35"/>
      <c r="AR24" s="35"/>
      <c r="AS24" s="35"/>
      <c r="AT24" s="35"/>
      <c r="AU24" s="35"/>
      <c r="AV24" s="35"/>
      <c r="AW24" s="35"/>
      <c r="AX24" s="35"/>
      <c r="AY24" s="35"/>
      <c r="AZ24" s="35"/>
      <c r="BA24" s="35"/>
    </row>
    <row r="25" spans="1:53" ht="99.6" customHeight="1">
      <c r="A25" s="36"/>
      <c r="B25" s="25" t="s">
        <v>124</v>
      </c>
      <c r="C25" s="25" t="s">
        <v>47</v>
      </c>
      <c r="D25" s="66"/>
      <c r="E25" s="66" t="s">
        <v>143</v>
      </c>
      <c r="F25" s="26" t="s">
        <v>144</v>
      </c>
      <c r="G25" s="27" t="s">
        <v>145</v>
      </c>
      <c r="H25" s="27" t="s">
        <v>146</v>
      </c>
      <c r="I25" s="27" t="s">
        <v>53</v>
      </c>
      <c r="J25" s="27" t="s">
        <v>108</v>
      </c>
      <c r="K25" s="27" t="s">
        <v>130</v>
      </c>
      <c r="L25" s="27" t="s">
        <v>147</v>
      </c>
      <c r="M25" s="27" t="s">
        <v>57</v>
      </c>
      <c r="N25" s="28">
        <v>1</v>
      </c>
      <c r="O25" s="28">
        <v>1</v>
      </c>
      <c r="P25" s="29">
        <v>0.75</v>
      </c>
      <c r="Q25" s="30"/>
      <c r="R25" s="30"/>
      <c r="S25" s="30"/>
      <c r="T25" s="30"/>
      <c r="U25" s="31"/>
      <c r="V25" s="29"/>
      <c r="W25" s="30"/>
      <c r="X25" s="30"/>
      <c r="Y25" s="30"/>
      <c r="Z25" s="30"/>
      <c r="AA25" s="31"/>
      <c r="AB25" s="59" t="s">
        <v>148</v>
      </c>
      <c r="AC25" s="70">
        <f>+(P25*O25)/O25</f>
        <v>0.75</v>
      </c>
      <c r="AD25" s="71"/>
      <c r="AE25" s="28" t="s">
        <v>149</v>
      </c>
      <c r="AF25" s="27" t="s">
        <v>134</v>
      </c>
      <c r="AG25" s="27" t="s">
        <v>135</v>
      </c>
      <c r="AH25" s="25" t="s">
        <v>142</v>
      </c>
      <c r="AI25" s="34"/>
      <c r="AJ25" s="34"/>
      <c r="AK25" s="35"/>
      <c r="AL25" s="35"/>
      <c r="AM25" s="35"/>
      <c r="AN25" s="35"/>
      <c r="AO25" s="35"/>
      <c r="AP25" s="35"/>
      <c r="AQ25" s="35"/>
      <c r="AR25" s="35"/>
      <c r="AS25" s="35"/>
      <c r="AT25" s="35"/>
      <c r="AU25" s="35"/>
      <c r="AV25" s="35"/>
      <c r="AW25" s="35"/>
      <c r="AX25" s="35"/>
      <c r="AY25" s="35"/>
      <c r="AZ25" s="35"/>
      <c r="BA25" s="35"/>
    </row>
    <row r="26" spans="1:53" ht="97.2" customHeight="1">
      <c r="A26" s="36"/>
      <c r="B26" s="25" t="s">
        <v>124</v>
      </c>
      <c r="C26" s="25" t="s">
        <v>47</v>
      </c>
      <c r="D26" s="66"/>
      <c r="E26" s="66"/>
      <c r="F26" s="38"/>
      <c r="G26" s="27" t="s">
        <v>150</v>
      </c>
      <c r="H26" s="27" t="s">
        <v>151</v>
      </c>
      <c r="I26" s="27" t="s">
        <v>53</v>
      </c>
      <c r="J26" s="27" t="s">
        <v>108</v>
      </c>
      <c r="K26" s="27" t="s">
        <v>152</v>
      </c>
      <c r="L26" s="27" t="s">
        <v>131</v>
      </c>
      <c r="M26" s="27" t="s">
        <v>57</v>
      </c>
      <c r="N26" s="28">
        <v>1</v>
      </c>
      <c r="O26" s="28">
        <v>1</v>
      </c>
      <c r="P26" s="29">
        <v>0.83</v>
      </c>
      <c r="Q26" s="30"/>
      <c r="R26" s="30"/>
      <c r="S26" s="30"/>
      <c r="T26" s="30"/>
      <c r="U26" s="31"/>
      <c r="V26" s="29"/>
      <c r="W26" s="30"/>
      <c r="X26" s="30"/>
      <c r="Y26" s="30"/>
      <c r="Z26" s="30"/>
      <c r="AA26" s="31"/>
      <c r="AB26" s="59" t="s">
        <v>148</v>
      </c>
      <c r="AC26" s="70">
        <f>+(P26*O26)/O26</f>
        <v>0.83</v>
      </c>
      <c r="AD26" s="71"/>
      <c r="AE26" s="28" t="s">
        <v>149</v>
      </c>
      <c r="AF26" s="27" t="s">
        <v>134</v>
      </c>
      <c r="AG26" s="27" t="s">
        <v>135</v>
      </c>
      <c r="AH26" s="25" t="s">
        <v>142</v>
      </c>
      <c r="AI26" s="34"/>
      <c r="AJ26" s="34"/>
      <c r="AK26" s="35"/>
      <c r="AL26" s="35"/>
      <c r="AM26" s="35"/>
      <c r="AN26" s="35"/>
      <c r="AO26" s="35"/>
      <c r="AP26" s="35"/>
      <c r="AQ26" s="35"/>
      <c r="AR26" s="35"/>
      <c r="AS26" s="35"/>
      <c r="AT26" s="35"/>
      <c r="AU26" s="35"/>
      <c r="AV26" s="35"/>
      <c r="AW26" s="35"/>
      <c r="AX26" s="35"/>
      <c r="AY26" s="35"/>
      <c r="AZ26" s="35"/>
      <c r="BA26" s="35"/>
    </row>
    <row r="27" spans="1:53" ht="118.2" customHeight="1">
      <c r="A27" s="72"/>
      <c r="B27" s="25" t="s">
        <v>124</v>
      </c>
      <c r="C27" s="25" t="s">
        <v>47</v>
      </c>
      <c r="D27" s="66"/>
      <c r="E27" s="27" t="s">
        <v>153</v>
      </c>
      <c r="F27" s="27" t="s">
        <v>154</v>
      </c>
      <c r="G27" s="27" t="s">
        <v>155</v>
      </c>
      <c r="H27" s="27" t="s">
        <v>156</v>
      </c>
      <c r="I27" s="27" t="s">
        <v>115</v>
      </c>
      <c r="J27" s="27" t="s">
        <v>85</v>
      </c>
      <c r="K27" s="27" t="s">
        <v>152</v>
      </c>
      <c r="L27" s="27" t="s">
        <v>117</v>
      </c>
      <c r="M27" s="27" t="s">
        <v>57</v>
      </c>
      <c r="N27" s="27">
        <v>4.7</v>
      </c>
      <c r="O27" s="27">
        <v>4.5999999999999996</v>
      </c>
      <c r="P27" s="73">
        <v>4.5999999999999996</v>
      </c>
      <c r="Q27" s="73"/>
      <c r="R27" s="73"/>
      <c r="S27" s="73"/>
      <c r="T27" s="73"/>
      <c r="U27" s="73"/>
      <c r="V27" s="73"/>
      <c r="W27" s="73"/>
      <c r="X27" s="73"/>
      <c r="Y27" s="73"/>
      <c r="Z27" s="73"/>
      <c r="AA27" s="73"/>
      <c r="AB27" s="39" t="s">
        <v>157</v>
      </c>
      <c r="AC27" s="70">
        <v>1</v>
      </c>
      <c r="AD27" s="59"/>
      <c r="AE27" s="28" t="s">
        <v>158</v>
      </c>
      <c r="AF27" s="27" t="s">
        <v>134</v>
      </c>
      <c r="AG27" s="27" t="s">
        <v>135</v>
      </c>
      <c r="AH27" s="25" t="s">
        <v>62</v>
      </c>
      <c r="AI27" s="34"/>
      <c r="AJ27" s="35"/>
      <c r="AK27" s="35"/>
      <c r="AL27" s="35"/>
      <c r="AM27" s="35"/>
      <c r="AN27" s="35"/>
      <c r="AO27" s="35"/>
      <c r="AP27" s="35"/>
      <c r="AQ27" s="35"/>
      <c r="AR27" s="35"/>
      <c r="AS27" s="35"/>
      <c r="AT27" s="35"/>
      <c r="AU27" s="35"/>
      <c r="AV27" s="35"/>
      <c r="AW27" s="35"/>
      <c r="AX27" s="35"/>
      <c r="AY27" s="35"/>
      <c r="AZ27" s="35"/>
      <c r="BA27" s="35"/>
    </row>
    <row r="28" spans="1:53" ht="79.8" customHeight="1">
      <c r="A28" s="74"/>
      <c r="B28" s="61" t="s">
        <v>159</v>
      </c>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3"/>
      <c r="AC28" s="75">
        <f>AVERAGE(AC23:AC27)</f>
        <v>0.76600000000000001</v>
      </c>
      <c r="AD28" s="64" t="e">
        <f>AVERAGE(AD23:AD27)</f>
        <v>#DIV/0!</v>
      </c>
      <c r="AE28" s="28"/>
      <c r="AF28" s="27"/>
      <c r="AG28" s="27"/>
      <c r="AH28" s="25"/>
      <c r="AI28" s="34"/>
      <c r="AJ28" s="35"/>
      <c r="AK28" s="35"/>
      <c r="AL28" s="35"/>
      <c r="AM28" s="35"/>
      <c r="AN28" s="35"/>
      <c r="AO28" s="35"/>
      <c r="AP28" s="35"/>
      <c r="AQ28" s="35"/>
      <c r="AR28" s="35"/>
      <c r="AS28" s="35"/>
      <c r="AT28" s="35"/>
      <c r="AU28" s="35"/>
      <c r="AV28" s="35"/>
      <c r="AW28" s="35"/>
      <c r="AX28" s="35"/>
      <c r="AY28" s="35"/>
      <c r="AZ28" s="35"/>
      <c r="BA28" s="35"/>
    </row>
    <row r="29" spans="1:53" ht="110.4" customHeight="1">
      <c r="A29" s="76" t="s">
        <v>160</v>
      </c>
      <c r="B29" s="77" t="s">
        <v>161</v>
      </c>
      <c r="C29" s="77" t="s">
        <v>162</v>
      </c>
      <c r="D29" s="78" t="s">
        <v>163</v>
      </c>
      <c r="E29" s="79" t="s">
        <v>164</v>
      </c>
      <c r="F29" s="80" t="s">
        <v>165</v>
      </c>
      <c r="G29" s="80" t="s">
        <v>166</v>
      </c>
      <c r="H29" s="80" t="s">
        <v>167</v>
      </c>
      <c r="I29" s="80" t="s">
        <v>53</v>
      </c>
      <c r="J29" s="80" t="s">
        <v>54</v>
      </c>
      <c r="K29" s="80" t="s">
        <v>168</v>
      </c>
      <c r="L29" s="80" t="s">
        <v>56</v>
      </c>
      <c r="M29" s="80" t="s">
        <v>57</v>
      </c>
      <c r="N29" s="81">
        <v>0.6</v>
      </c>
      <c r="O29" s="81">
        <v>0.7</v>
      </c>
      <c r="P29" s="82">
        <v>0.51300000000000001</v>
      </c>
      <c r="Q29" s="83"/>
      <c r="R29" s="83"/>
      <c r="S29" s="83"/>
      <c r="T29" s="83"/>
      <c r="U29" s="84"/>
      <c r="V29" s="85"/>
      <c r="W29" s="86"/>
      <c r="X29" s="86"/>
      <c r="Y29" s="86"/>
      <c r="Z29" s="86"/>
      <c r="AA29" s="87"/>
      <c r="AB29" s="81" t="s">
        <v>169</v>
      </c>
      <c r="AC29" s="88">
        <f>+(P29*100)/O29</f>
        <v>73.285714285714292</v>
      </c>
      <c r="AD29" s="89">
        <f>AVERAGE(AC29:AC33)</f>
        <v>89.851226890756294</v>
      </c>
      <c r="AE29" s="81" t="s">
        <v>170</v>
      </c>
      <c r="AF29" s="80" t="s">
        <v>171</v>
      </c>
      <c r="AG29" s="80" t="s">
        <v>61</v>
      </c>
      <c r="AH29" s="77" t="s">
        <v>136</v>
      </c>
      <c r="AI29" s="34"/>
      <c r="AJ29" s="90"/>
      <c r="AK29" s="90"/>
      <c r="AL29" s="90"/>
      <c r="AM29" s="90"/>
      <c r="AN29" s="90"/>
      <c r="AO29" s="90"/>
      <c r="AP29" s="90"/>
      <c r="AQ29" s="90"/>
      <c r="AR29" s="90"/>
      <c r="AS29" s="90"/>
      <c r="AT29" s="90"/>
      <c r="AU29" s="90"/>
      <c r="AV29" s="90"/>
      <c r="AW29" s="90"/>
      <c r="AX29" s="90"/>
      <c r="AY29" s="90"/>
      <c r="AZ29" s="90"/>
      <c r="BA29" s="90"/>
    </row>
    <row r="30" spans="1:53" ht="101.4" customHeight="1">
      <c r="A30" s="91"/>
      <c r="B30" s="77" t="s">
        <v>161</v>
      </c>
      <c r="C30" s="77" t="s">
        <v>162</v>
      </c>
      <c r="D30" s="78"/>
      <c r="E30" s="92"/>
      <c r="F30" s="80" t="s">
        <v>172</v>
      </c>
      <c r="G30" s="80" t="s">
        <v>173</v>
      </c>
      <c r="H30" s="80" t="s">
        <v>174</v>
      </c>
      <c r="I30" s="80" t="s">
        <v>53</v>
      </c>
      <c r="J30" s="80" t="s">
        <v>54</v>
      </c>
      <c r="K30" s="80" t="s">
        <v>168</v>
      </c>
      <c r="L30" s="80" t="s">
        <v>131</v>
      </c>
      <c r="M30" s="80" t="s">
        <v>57</v>
      </c>
      <c r="N30" s="81">
        <v>0.43</v>
      </c>
      <c r="O30" s="81">
        <v>0.5</v>
      </c>
      <c r="P30" s="82">
        <v>0.4496</v>
      </c>
      <c r="Q30" s="83"/>
      <c r="R30" s="83"/>
      <c r="S30" s="83"/>
      <c r="T30" s="83"/>
      <c r="U30" s="84"/>
      <c r="V30" s="85"/>
      <c r="W30" s="86"/>
      <c r="X30" s="86"/>
      <c r="Y30" s="86"/>
      <c r="Z30" s="86"/>
      <c r="AA30" s="87"/>
      <c r="AB30" s="81" t="s">
        <v>175</v>
      </c>
      <c r="AC30" s="88">
        <f>+(P30*100)/O30</f>
        <v>89.92</v>
      </c>
      <c r="AD30" s="93"/>
      <c r="AE30" s="81" t="s">
        <v>176</v>
      </c>
      <c r="AF30" s="80" t="s">
        <v>171</v>
      </c>
      <c r="AG30" s="80" t="s">
        <v>61</v>
      </c>
      <c r="AH30" s="77" t="s">
        <v>136</v>
      </c>
      <c r="AI30" s="34"/>
      <c r="AJ30" s="90"/>
      <c r="AK30" s="90"/>
      <c r="AL30" s="90"/>
      <c r="AM30" s="90"/>
      <c r="AN30" s="90"/>
      <c r="AO30" s="90"/>
      <c r="AP30" s="90"/>
      <c r="AQ30" s="90"/>
      <c r="AR30" s="90"/>
      <c r="AS30" s="90"/>
      <c r="AT30" s="90"/>
      <c r="AU30" s="90"/>
      <c r="AV30" s="90"/>
      <c r="AW30" s="90"/>
      <c r="AX30" s="90"/>
      <c r="AY30" s="90"/>
      <c r="AZ30" s="90"/>
      <c r="BA30" s="90"/>
    </row>
    <row r="31" spans="1:53" ht="73.2" customHeight="1">
      <c r="A31" s="91"/>
      <c r="B31" s="77" t="s">
        <v>161</v>
      </c>
      <c r="C31" s="77" t="s">
        <v>162</v>
      </c>
      <c r="D31" s="78"/>
      <c r="E31" s="92"/>
      <c r="F31" s="80" t="s">
        <v>177</v>
      </c>
      <c r="G31" s="80" t="s">
        <v>178</v>
      </c>
      <c r="H31" s="80" t="s">
        <v>179</v>
      </c>
      <c r="I31" s="80" t="s">
        <v>53</v>
      </c>
      <c r="J31" s="80" t="s">
        <v>54</v>
      </c>
      <c r="K31" s="80" t="s">
        <v>168</v>
      </c>
      <c r="L31" s="80" t="s">
        <v>131</v>
      </c>
      <c r="M31" s="80" t="s">
        <v>57</v>
      </c>
      <c r="N31" s="81" t="s">
        <v>87</v>
      </c>
      <c r="O31" s="81">
        <v>0.12</v>
      </c>
      <c r="P31" s="82">
        <v>0.49280000000000002</v>
      </c>
      <c r="Q31" s="83"/>
      <c r="R31" s="83"/>
      <c r="S31" s="83"/>
      <c r="T31" s="83"/>
      <c r="U31" s="84"/>
      <c r="V31" s="85"/>
      <c r="W31" s="86"/>
      <c r="X31" s="86"/>
      <c r="Y31" s="86"/>
      <c r="Z31" s="86"/>
      <c r="AA31" s="87"/>
      <c r="AB31" s="81" t="s">
        <v>180</v>
      </c>
      <c r="AC31" s="88">
        <v>100</v>
      </c>
      <c r="AD31" s="93"/>
      <c r="AE31" s="81" t="s">
        <v>181</v>
      </c>
      <c r="AF31" s="80" t="s">
        <v>171</v>
      </c>
      <c r="AG31" s="80" t="s">
        <v>61</v>
      </c>
      <c r="AH31" s="77" t="s">
        <v>136</v>
      </c>
      <c r="AI31" s="34"/>
      <c r="AJ31" s="90"/>
      <c r="AK31" s="90"/>
      <c r="AL31" s="90"/>
      <c r="AM31" s="90"/>
      <c r="AN31" s="90"/>
      <c r="AO31" s="90"/>
      <c r="AP31" s="90"/>
      <c r="AQ31" s="90"/>
      <c r="AR31" s="90"/>
      <c r="AS31" s="90"/>
      <c r="AT31" s="90"/>
      <c r="AU31" s="90"/>
      <c r="AV31" s="90"/>
      <c r="AW31" s="90"/>
      <c r="AX31" s="90"/>
      <c r="AY31" s="90"/>
      <c r="AZ31" s="90"/>
      <c r="BA31" s="90"/>
    </row>
    <row r="32" spans="1:53" ht="136.80000000000001" customHeight="1">
      <c r="A32" s="91"/>
      <c r="B32" s="77" t="s">
        <v>161</v>
      </c>
      <c r="C32" s="77" t="s">
        <v>162</v>
      </c>
      <c r="D32" s="78"/>
      <c r="E32" s="92"/>
      <c r="F32" s="80" t="s">
        <v>182</v>
      </c>
      <c r="G32" s="80" t="s">
        <v>183</v>
      </c>
      <c r="H32" s="80" t="s">
        <v>184</v>
      </c>
      <c r="I32" s="80" t="s">
        <v>115</v>
      </c>
      <c r="J32" s="80" t="s">
        <v>54</v>
      </c>
      <c r="K32" s="80" t="s">
        <v>185</v>
      </c>
      <c r="L32" s="80" t="s">
        <v>131</v>
      </c>
      <c r="M32" s="80" t="s">
        <v>57</v>
      </c>
      <c r="N32" s="94">
        <v>30</v>
      </c>
      <c r="O32" s="94">
        <v>35</v>
      </c>
      <c r="P32" s="95">
        <v>26</v>
      </c>
      <c r="Q32" s="96"/>
      <c r="R32" s="96"/>
      <c r="S32" s="96"/>
      <c r="T32" s="96"/>
      <c r="U32" s="97"/>
      <c r="V32" s="98"/>
      <c r="W32" s="99"/>
      <c r="X32" s="99"/>
      <c r="Y32" s="99"/>
      <c r="Z32" s="99"/>
      <c r="AA32" s="100"/>
      <c r="AB32" s="81" t="s">
        <v>186</v>
      </c>
      <c r="AC32" s="88">
        <f t="shared" ref="AC32:AC35" si="0">+(P32*100)/O32</f>
        <v>74.285714285714292</v>
      </c>
      <c r="AD32" s="93"/>
      <c r="AE32" s="81" t="s">
        <v>187</v>
      </c>
      <c r="AF32" s="80" t="s">
        <v>171</v>
      </c>
      <c r="AG32" s="80" t="s">
        <v>61</v>
      </c>
      <c r="AH32" s="77" t="s">
        <v>136</v>
      </c>
      <c r="AI32" s="34"/>
      <c r="AJ32" s="90"/>
      <c r="AK32" s="90"/>
      <c r="AL32" s="90"/>
      <c r="AM32" s="90"/>
      <c r="AN32" s="90"/>
      <c r="AO32" s="90"/>
      <c r="AP32" s="90"/>
      <c r="AQ32" s="90"/>
      <c r="AR32" s="90"/>
      <c r="AS32" s="90"/>
      <c r="AT32" s="90"/>
      <c r="AU32" s="90"/>
      <c r="AV32" s="90"/>
      <c r="AW32" s="90"/>
      <c r="AX32" s="90"/>
      <c r="AY32" s="90"/>
      <c r="AZ32" s="90"/>
      <c r="BA32" s="90"/>
    </row>
    <row r="33" spans="1:53" ht="76.2" customHeight="1">
      <c r="A33" s="91"/>
      <c r="B33" s="77" t="s">
        <v>161</v>
      </c>
      <c r="C33" s="77" t="s">
        <v>162</v>
      </c>
      <c r="D33" s="78"/>
      <c r="E33" s="101"/>
      <c r="F33" s="80" t="s">
        <v>188</v>
      </c>
      <c r="G33" s="80" t="s">
        <v>189</v>
      </c>
      <c r="H33" s="80" t="s">
        <v>190</v>
      </c>
      <c r="I33" s="80" t="s">
        <v>115</v>
      </c>
      <c r="J33" s="80" t="s">
        <v>108</v>
      </c>
      <c r="K33" s="80" t="s">
        <v>191</v>
      </c>
      <c r="L33" s="80" t="s">
        <v>56</v>
      </c>
      <c r="M33" s="80" t="s">
        <v>57</v>
      </c>
      <c r="N33" s="81">
        <v>0.8</v>
      </c>
      <c r="O33" s="81">
        <v>0.85</v>
      </c>
      <c r="P33" s="102">
        <v>0.95</v>
      </c>
      <c r="Q33" s="103"/>
      <c r="R33" s="103"/>
      <c r="S33" s="103"/>
      <c r="T33" s="103"/>
      <c r="U33" s="104"/>
      <c r="V33" s="85"/>
      <c r="W33" s="86"/>
      <c r="X33" s="86"/>
      <c r="Y33" s="86"/>
      <c r="Z33" s="86"/>
      <c r="AA33" s="87"/>
      <c r="AB33" s="81" t="s">
        <v>192</v>
      </c>
      <c r="AC33" s="88">
        <f t="shared" si="0"/>
        <v>111.76470588235294</v>
      </c>
      <c r="AD33" s="105"/>
      <c r="AE33" s="81" t="s">
        <v>193</v>
      </c>
      <c r="AF33" s="80" t="s">
        <v>171</v>
      </c>
      <c r="AG33" s="80" t="s">
        <v>61</v>
      </c>
      <c r="AH33" s="77" t="s">
        <v>136</v>
      </c>
      <c r="AI33" s="90"/>
      <c r="AJ33" s="90"/>
      <c r="AK33" s="90"/>
      <c r="AL33" s="90"/>
      <c r="AM33" s="90"/>
      <c r="AN33" s="90"/>
      <c r="AO33" s="90"/>
      <c r="AP33" s="90"/>
      <c r="AQ33" s="90"/>
      <c r="AR33" s="90"/>
      <c r="AS33" s="90"/>
      <c r="AT33" s="90"/>
      <c r="AU33" s="90"/>
      <c r="AV33" s="90"/>
      <c r="AW33" s="90"/>
      <c r="AX33" s="90"/>
      <c r="AY33" s="90"/>
      <c r="AZ33" s="34"/>
      <c r="BA33" s="90"/>
    </row>
    <row r="34" spans="1:53" ht="135" customHeight="1">
      <c r="A34" s="91"/>
      <c r="B34" s="77" t="s">
        <v>161</v>
      </c>
      <c r="C34" s="77" t="s">
        <v>162</v>
      </c>
      <c r="D34" s="78"/>
      <c r="E34" s="80" t="s">
        <v>194</v>
      </c>
      <c r="F34" s="80" t="s">
        <v>195</v>
      </c>
      <c r="G34" s="80" t="s">
        <v>196</v>
      </c>
      <c r="H34" s="80" t="s">
        <v>197</v>
      </c>
      <c r="I34" s="80" t="s">
        <v>53</v>
      </c>
      <c r="J34" s="80" t="s">
        <v>85</v>
      </c>
      <c r="K34" s="80" t="s">
        <v>198</v>
      </c>
      <c r="L34" s="80" t="s">
        <v>117</v>
      </c>
      <c r="M34" s="80" t="s">
        <v>57</v>
      </c>
      <c r="N34" s="81">
        <v>0.2</v>
      </c>
      <c r="O34" s="81">
        <v>0.2</v>
      </c>
      <c r="P34" s="102">
        <v>0.2</v>
      </c>
      <c r="Q34" s="103"/>
      <c r="R34" s="103"/>
      <c r="S34" s="103"/>
      <c r="T34" s="103"/>
      <c r="U34" s="103"/>
      <c r="V34" s="103"/>
      <c r="W34" s="103"/>
      <c r="X34" s="103"/>
      <c r="Y34" s="103"/>
      <c r="Z34" s="103"/>
      <c r="AA34" s="104"/>
      <c r="AB34" s="81" t="s">
        <v>199</v>
      </c>
      <c r="AC34" s="88">
        <f t="shared" si="0"/>
        <v>100</v>
      </c>
      <c r="AD34" s="88">
        <v>100</v>
      </c>
      <c r="AE34" s="81" t="s">
        <v>200</v>
      </c>
      <c r="AF34" s="80" t="s">
        <v>171</v>
      </c>
      <c r="AG34" s="80" t="s">
        <v>61</v>
      </c>
      <c r="AH34" s="77" t="s">
        <v>136</v>
      </c>
      <c r="AI34" s="90"/>
      <c r="AJ34" s="90"/>
      <c r="AK34" s="90"/>
      <c r="AL34" s="90"/>
      <c r="AM34" s="90"/>
      <c r="AN34" s="90"/>
      <c r="AO34" s="90"/>
      <c r="AP34" s="90"/>
      <c r="AQ34" s="34"/>
      <c r="AR34" s="90"/>
      <c r="AS34" s="90"/>
      <c r="AT34" s="90"/>
      <c r="AU34" s="90"/>
      <c r="AV34" s="90"/>
      <c r="AW34" s="90"/>
      <c r="AX34" s="90"/>
      <c r="AY34" s="90"/>
      <c r="AZ34" s="90"/>
      <c r="BA34" s="90"/>
    </row>
    <row r="35" spans="1:53" ht="145.19999999999999" customHeight="1">
      <c r="A35" s="91"/>
      <c r="B35" s="77" t="s">
        <v>161</v>
      </c>
      <c r="C35" s="77" t="s">
        <v>162</v>
      </c>
      <c r="D35" s="78"/>
      <c r="E35" s="80" t="s">
        <v>201</v>
      </c>
      <c r="F35" s="80" t="s">
        <v>202</v>
      </c>
      <c r="G35" s="80" t="s">
        <v>203</v>
      </c>
      <c r="H35" s="80" t="s">
        <v>204</v>
      </c>
      <c r="I35" s="80" t="s">
        <v>53</v>
      </c>
      <c r="J35" s="80" t="s">
        <v>85</v>
      </c>
      <c r="K35" s="80" t="s">
        <v>205</v>
      </c>
      <c r="L35" s="80" t="s">
        <v>131</v>
      </c>
      <c r="M35" s="80" t="s">
        <v>57</v>
      </c>
      <c r="N35" s="81" t="s">
        <v>87</v>
      </c>
      <c r="O35" s="106">
        <v>0.7</v>
      </c>
      <c r="P35" s="82">
        <v>0.17630000000000001</v>
      </c>
      <c r="Q35" s="83"/>
      <c r="R35" s="83"/>
      <c r="S35" s="83"/>
      <c r="T35" s="83"/>
      <c r="U35" s="83"/>
      <c r="V35" s="83"/>
      <c r="W35" s="83"/>
      <c r="X35" s="83"/>
      <c r="Y35" s="83"/>
      <c r="Z35" s="83"/>
      <c r="AA35" s="84"/>
      <c r="AB35" s="81" t="s">
        <v>206</v>
      </c>
      <c r="AC35" s="88">
        <f t="shared" si="0"/>
        <v>25.18571428571429</v>
      </c>
      <c r="AD35" s="88">
        <f>+AC35</f>
        <v>25.18571428571429</v>
      </c>
      <c r="AE35" s="94" t="s">
        <v>207</v>
      </c>
      <c r="AF35" s="80" t="s">
        <v>208</v>
      </c>
      <c r="AG35" s="80" t="s">
        <v>61</v>
      </c>
      <c r="AH35" s="77" t="s">
        <v>142</v>
      </c>
      <c r="AI35" s="90"/>
      <c r="AJ35" s="90"/>
      <c r="AK35" s="90"/>
      <c r="AL35" s="90"/>
      <c r="AM35" s="90"/>
      <c r="AN35" s="90"/>
      <c r="AO35" s="90"/>
      <c r="AP35" s="90"/>
      <c r="AQ35" s="90"/>
      <c r="AR35" s="90"/>
      <c r="AS35" s="90"/>
      <c r="AT35" s="90"/>
      <c r="AU35" s="90"/>
      <c r="AV35" s="90"/>
      <c r="AW35" s="90"/>
      <c r="AX35" s="90"/>
      <c r="AY35" s="90"/>
      <c r="AZ35" s="34"/>
      <c r="BA35" s="90"/>
    </row>
    <row r="36" spans="1:53" ht="160.19999999999999" customHeight="1">
      <c r="A36" s="91"/>
      <c r="B36" s="77" t="s">
        <v>161</v>
      </c>
      <c r="C36" s="77" t="s">
        <v>162</v>
      </c>
      <c r="D36" s="78"/>
      <c r="E36" s="80" t="s">
        <v>209</v>
      </c>
      <c r="F36" s="80" t="s">
        <v>210</v>
      </c>
      <c r="G36" s="80" t="s">
        <v>211</v>
      </c>
      <c r="H36" s="80" t="s">
        <v>212</v>
      </c>
      <c r="I36" s="80" t="s">
        <v>115</v>
      </c>
      <c r="J36" s="80" t="s">
        <v>213</v>
      </c>
      <c r="K36" s="80" t="s">
        <v>214</v>
      </c>
      <c r="L36" s="80" t="s">
        <v>117</v>
      </c>
      <c r="M36" s="80" t="s">
        <v>57</v>
      </c>
      <c r="N36" s="94">
        <v>12</v>
      </c>
      <c r="O36" s="94">
        <v>12</v>
      </c>
      <c r="P36" s="107">
        <v>2</v>
      </c>
      <c r="Q36" s="107">
        <v>2</v>
      </c>
      <c r="R36" s="107">
        <v>2</v>
      </c>
      <c r="S36" s="107">
        <v>2</v>
      </c>
      <c r="T36" s="107">
        <v>2</v>
      </c>
      <c r="U36" s="107">
        <v>2</v>
      </c>
      <c r="V36" s="108"/>
      <c r="W36" s="108"/>
      <c r="X36" s="108"/>
      <c r="Y36" s="108"/>
      <c r="Z36" s="108"/>
      <c r="AA36" s="108"/>
      <c r="AB36" s="81" t="s">
        <v>215</v>
      </c>
      <c r="AC36" s="88">
        <f>+(P36+Q36+R36+S36+T36+U36)*100/O36</f>
        <v>100</v>
      </c>
      <c r="AD36" s="88">
        <v>100</v>
      </c>
      <c r="AE36" s="94" t="s">
        <v>216</v>
      </c>
      <c r="AF36" s="80" t="s">
        <v>171</v>
      </c>
      <c r="AG36" s="80" t="s">
        <v>61</v>
      </c>
      <c r="AH36" s="77" t="s">
        <v>217</v>
      </c>
      <c r="AI36" s="90"/>
      <c r="AJ36" s="90"/>
      <c r="AK36" s="90"/>
      <c r="AL36" s="90"/>
      <c r="AM36" s="90"/>
      <c r="AN36" s="90"/>
      <c r="AO36" s="90"/>
      <c r="AP36" s="90"/>
      <c r="AQ36" s="34"/>
      <c r="AR36" s="90"/>
      <c r="AS36" s="90"/>
      <c r="AT36" s="90"/>
      <c r="AU36" s="90"/>
      <c r="AV36" s="90"/>
      <c r="AW36" s="90"/>
      <c r="AX36" s="90"/>
      <c r="AY36" s="90"/>
      <c r="AZ36" s="90"/>
      <c r="BA36" s="90"/>
    </row>
    <row r="37" spans="1:53" ht="63" customHeight="1">
      <c r="A37" s="80"/>
      <c r="B37" s="109" t="s">
        <v>218</v>
      </c>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1"/>
      <c r="AC37" s="112">
        <f>AVERAGE(AC29:AC36)</f>
        <v>84.305231092436969</v>
      </c>
      <c r="AD37" s="112">
        <f>AVERAGE(AD29:AD36)</f>
        <v>78.759235294117644</v>
      </c>
      <c r="AE37" s="94"/>
      <c r="AF37" s="80"/>
      <c r="AG37" s="80"/>
      <c r="AH37" s="77"/>
      <c r="AI37" s="90"/>
      <c r="AJ37" s="90"/>
      <c r="AK37" s="90"/>
      <c r="AL37" s="90"/>
      <c r="AM37" s="90"/>
      <c r="AN37" s="90"/>
      <c r="AO37" s="90"/>
      <c r="AP37" s="90"/>
      <c r="AQ37" s="34"/>
      <c r="AR37" s="90"/>
      <c r="AS37" s="90"/>
      <c r="AT37" s="90"/>
      <c r="AU37" s="90"/>
      <c r="AV37" s="90"/>
      <c r="AW37" s="90"/>
      <c r="AX37" s="90"/>
      <c r="AY37" s="90"/>
      <c r="AZ37" s="90"/>
      <c r="BA37" s="90"/>
    </row>
    <row r="38" spans="1:53" ht="149.4" customHeight="1">
      <c r="A38" s="113" t="s">
        <v>219</v>
      </c>
      <c r="B38" s="25" t="s">
        <v>161</v>
      </c>
      <c r="C38" s="25" t="s">
        <v>47</v>
      </c>
      <c r="D38" s="66" t="s">
        <v>220</v>
      </c>
      <c r="E38" s="27" t="s">
        <v>221</v>
      </c>
      <c r="F38" s="27" t="s">
        <v>222</v>
      </c>
      <c r="G38" s="27" t="s">
        <v>223</v>
      </c>
      <c r="H38" s="27" t="s">
        <v>224</v>
      </c>
      <c r="I38" s="27" t="s">
        <v>53</v>
      </c>
      <c r="J38" s="27" t="s">
        <v>213</v>
      </c>
      <c r="K38" s="27" t="s">
        <v>225</v>
      </c>
      <c r="L38" s="27" t="s">
        <v>117</v>
      </c>
      <c r="M38" s="27" t="s">
        <v>57</v>
      </c>
      <c r="N38" s="27" t="s">
        <v>87</v>
      </c>
      <c r="O38" s="28">
        <v>0.02</v>
      </c>
      <c r="P38" s="114">
        <v>0.02</v>
      </c>
      <c r="Q38" s="114">
        <v>0.02</v>
      </c>
      <c r="R38" s="114">
        <v>0.02</v>
      </c>
      <c r="S38" s="114">
        <v>0.02</v>
      </c>
      <c r="T38" s="114">
        <v>0.02</v>
      </c>
      <c r="U38" s="114">
        <v>0.02</v>
      </c>
      <c r="V38" s="115"/>
      <c r="W38" s="115"/>
      <c r="X38" s="115"/>
      <c r="Y38" s="115"/>
      <c r="Z38" s="115"/>
      <c r="AA38" s="115"/>
      <c r="AB38" s="116" t="s">
        <v>226</v>
      </c>
      <c r="AC38" s="39">
        <v>100</v>
      </c>
      <c r="AD38" s="39"/>
      <c r="AE38" s="28" t="s">
        <v>227</v>
      </c>
      <c r="AF38" s="27" t="s">
        <v>228</v>
      </c>
      <c r="AG38" s="27" t="s">
        <v>229</v>
      </c>
      <c r="AH38" s="25" t="s">
        <v>230</v>
      </c>
      <c r="AI38" s="35"/>
      <c r="AJ38" s="35"/>
      <c r="AK38" s="35"/>
      <c r="AL38" s="35"/>
      <c r="AM38" s="35"/>
      <c r="AN38" s="35"/>
      <c r="AO38" s="35"/>
      <c r="AP38" s="35"/>
      <c r="AQ38" s="34"/>
      <c r="AR38" s="35"/>
      <c r="AS38" s="35"/>
      <c r="AT38" s="35"/>
      <c r="AU38" s="35"/>
      <c r="AV38" s="35"/>
      <c r="AW38" s="35"/>
      <c r="AX38" s="35"/>
      <c r="AY38" s="34"/>
      <c r="AZ38" s="34"/>
      <c r="BA38" s="35"/>
    </row>
    <row r="39" spans="1:53" ht="115.2" customHeight="1">
      <c r="A39" s="113"/>
      <c r="B39" s="25" t="s">
        <v>161</v>
      </c>
      <c r="C39" s="25" t="s">
        <v>47</v>
      </c>
      <c r="D39" s="66"/>
      <c r="E39" s="26" t="s">
        <v>231</v>
      </c>
      <c r="F39" s="27" t="s">
        <v>232</v>
      </c>
      <c r="G39" s="27" t="s">
        <v>233</v>
      </c>
      <c r="H39" s="27" t="s">
        <v>234</v>
      </c>
      <c r="I39" s="27" t="s">
        <v>53</v>
      </c>
      <c r="J39" s="27" t="s">
        <v>235</v>
      </c>
      <c r="K39" s="27" t="s">
        <v>225</v>
      </c>
      <c r="L39" s="27" t="s">
        <v>117</v>
      </c>
      <c r="M39" s="117" t="s">
        <v>57</v>
      </c>
      <c r="N39" s="28" t="s">
        <v>236</v>
      </c>
      <c r="O39" s="28">
        <v>0.03</v>
      </c>
      <c r="P39" s="114">
        <v>0.03</v>
      </c>
      <c r="Q39" s="114">
        <v>0.03</v>
      </c>
      <c r="R39" s="114">
        <v>0.03</v>
      </c>
      <c r="S39" s="114">
        <v>0.03</v>
      </c>
      <c r="T39" s="114">
        <v>0.03</v>
      </c>
      <c r="U39" s="114">
        <v>0.03</v>
      </c>
      <c r="V39" s="115"/>
      <c r="W39" s="115"/>
      <c r="X39" s="115"/>
      <c r="Y39" s="115"/>
      <c r="Z39" s="115"/>
      <c r="AA39" s="115"/>
      <c r="AB39" s="118"/>
      <c r="AC39" s="39">
        <v>100</v>
      </c>
      <c r="AD39" s="50"/>
      <c r="AE39" s="28" t="s">
        <v>227</v>
      </c>
      <c r="AF39" s="27" t="s">
        <v>228</v>
      </c>
      <c r="AG39" s="27" t="s">
        <v>229</v>
      </c>
      <c r="AH39" s="25" t="s">
        <v>230</v>
      </c>
      <c r="AI39" s="35"/>
      <c r="AJ39" s="35"/>
      <c r="AK39" s="35"/>
      <c r="AL39" s="35"/>
      <c r="AM39" s="35"/>
      <c r="AN39" s="35"/>
      <c r="AO39" s="35"/>
      <c r="AP39" s="35"/>
      <c r="AQ39" s="34"/>
      <c r="AR39" s="35"/>
      <c r="AS39" s="35"/>
      <c r="AT39" s="35"/>
      <c r="AU39" s="35"/>
      <c r="AV39" s="35"/>
      <c r="AW39" s="35"/>
      <c r="AX39" s="35"/>
      <c r="AY39" s="34"/>
      <c r="AZ39" s="34"/>
      <c r="BA39" s="35"/>
    </row>
    <row r="40" spans="1:53" ht="108.6" customHeight="1">
      <c r="A40" s="113"/>
      <c r="B40" s="25" t="s">
        <v>161</v>
      </c>
      <c r="C40" s="25" t="s">
        <v>47</v>
      </c>
      <c r="D40" s="66"/>
      <c r="E40" s="37"/>
      <c r="F40" s="119" t="s">
        <v>237</v>
      </c>
      <c r="G40" s="27" t="s">
        <v>238</v>
      </c>
      <c r="H40" s="27" t="s">
        <v>239</v>
      </c>
      <c r="I40" s="27" t="s">
        <v>115</v>
      </c>
      <c r="J40" s="27" t="s">
        <v>240</v>
      </c>
      <c r="K40" s="27" t="s">
        <v>225</v>
      </c>
      <c r="L40" s="27" t="s">
        <v>117</v>
      </c>
      <c r="M40" s="27" t="s">
        <v>57</v>
      </c>
      <c r="N40" s="28" t="s">
        <v>87</v>
      </c>
      <c r="O40" s="48">
        <v>52</v>
      </c>
      <c r="P40" s="120">
        <v>8</v>
      </c>
      <c r="Q40" s="120">
        <v>8</v>
      </c>
      <c r="R40" s="120">
        <v>8</v>
      </c>
      <c r="S40" s="120">
        <v>8</v>
      </c>
      <c r="T40" s="120">
        <v>8</v>
      </c>
      <c r="U40" s="120">
        <v>8</v>
      </c>
      <c r="V40" s="121"/>
      <c r="W40" s="121"/>
      <c r="X40" s="121"/>
      <c r="Y40" s="121"/>
      <c r="Z40" s="121"/>
      <c r="AA40" s="121"/>
      <c r="AB40" s="118"/>
      <c r="AC40" s="39">
        <v>100</v>
      </c>
      <c r="AD40" s="122"/>
      <c r="AE40" s="28" t="s">
        <v>227</v>
      </c>
      <c r="AF40" s="27" t="s">
        <v>228</v>
      </c>
      <c r="AG40" s="27" t="s">
        <v>229</v>
      </c>
      <c r="AH40" s="25" t="s">
        <v>230</v>
      </c>
      <c r="AI40" s="35"/>
      <c r="AJ40" s="35"/>
      <c r="AK40" s="35"/>
      <c r="AL40" s="35"/>
      <c r="AM40" s="35"/>
      <c r="AN40" s="35"/>
      <c r="AO40" s="35"/>
      <c r="AP40" s="35"/>
      <c r="AQ40" s="34"/>
      <c r="AR40" s="35"/>
      <c r="AS40" s="35"/>
      <c r="AT40" s="35"/>
      <c r="AU40" s="35"/>
      <c r="AV40" s="35"/>
      <c r="AW40" s="35"/>
      <c r="AX40" s="35"/>
      <c r="AY40" s="34"/>
      <c r="AZ40" s="34"/>
      <c r="BA40" s="35"/>
    </row>
    <row r="41" spans="1:53" ht="114" customHeight="1">
      <c r="A41" s="113"/>
      <c r="B41" s="25" t="s">
        <v>161</v>
      </c>
      <c r="C41" s="25" t="s">
        <v>47</v>
      </c>
      <c r="D41" s="66"/>
      <c r="E41" s="37"/>
      <c r="F41" s="26" t="s">
        <v>241</v>
      </c>
      <c r="G41" s="27" t="s">
        <v>242</v>
      </c>
      <c r="H41" s="27" t="s">
        <v>243</v>
      </c>
      <c r="I41" s="27" t="s">
        <v>115</v>
      </c>
      <c r="J41" s="27" t="s">
        <v>235</v>
      </c>
      <c r="K41" s="27" t="s">
        <v>225</v>
      </c>
      <c r="L41" s="27" t="s">
        <v>117</v>
      </c>
      <c r="M41" s="27" t="s">
        <v>57</v>
      </c>
      <c r="N41" s="123">
        <v>200000</v>
      </c>
      <c r="O41" s="123">
        <v>600000</v>
      </c>
      <c r="P41" s="124">
        <v>976107</v>
      </c>
      <c r="Q41" s="124">
        <v>1497759</v>
      </c>
      <c r="R41" s="124">
        <v>1431337</v>
      </c>
      <c r="S41" s="124">
        <v>2468727</v>
      </c>
      <c r="T41" s="124">
        <v>2791469</v>
      </c>
      <c r="U41" s="124">
        <v>1778002</v>
      </c>
      <c r="V41" s="125"/>
      <c r="W41" s="125"/>
      <c r="X41" s="125"/>
      <c r="Y41" s="125"/>
      <c r="Z41" s="125"/>
      <c r="AA41" s="125"/>
      <c r="AB41" s="118"/>
      <c r="AC41" s="39">
        <v>100</v>
      </c>
      <c r="AD41" s="122"/>
      <c r="AE41" s="28" t="s">
        <v>227</v>
      </c>
      <c r="AF41" s="27" t="s">
        <v>228</v>
      </c>
      <c r="AG41" s="27" t="s">
        <v>229</v>
      </c>
      <c r="AH41" s="25" t="s">
        <v>230</v>
      </c>
      <c r="AI41" s="35"/>
      <c r="AJ41" s="35"/>
      <c r="AK41" s="35"/>
      <c r="AL41" s="35"/>
      <c r="AM41" s="35"/>
      <c r="AN41" s="35"/>
      <c r="AO41" s="35"/>
      <c r="AP41" s="35"/>
      <c r="AQ41" s="34"/>
      <c r="AR41" s="35"/>
      <c r="AS41" s="35"/>
      <c r="AT41" s="35"/>
      <c r="AU41" s="35"/>
      <c r="AV41" s="35"/>
      <c r="AW41" s="35"/>
      <c r="AX41" s="35"/>
      <c r="AY41" s="34"/>
      <c r="AZ41" s="34"/>
      <c r="BA41" s="35"/>
    </row>
    <row r="42" spans="1:53" ht="115.2" customHeight="1">
      <c r="A42" s="113"/>
      <c r="B42" s="25" t="s">
        <v>161</v>
      </c>
      <c r="C42" s="25" t="s">
        <v>47</v>
      </c>
      <c r="D42" s="66"/>
      <c r="E42" s="37"/>
      <c r="F42" s="38"/>
      <c r="G42" s="27" t="s">
        <v>244</v>
      </c>
      <c r="H42" s="27" t="s">
        <v>245</v>
      </c>
      <c r="I42" s="27" t="s">
        <v>115</v>
      </c>
      <c r="J42" s="27" t="s">
        <v>235</v>
      </c>
      <c r="K42" s="27" t="s">
        <v>225</v>
      </c>
      <c r="L42" s="27" t="s">
        <v>117</v>
      </c>
      <c r="M42" s="27" t="s">
        <v>57</v>
      </c>
      <c r="N42" s="123">
        <v>200000</v>
      </c>
      <c r="O42" s="123">
        <v>600000</v>
      </c>
      <c r="P42" s="124">
        <v>1320840</v>
      </c>
      <c r="Q42" s="124">
        <v>486862</v>
      </c>
      <c r="R42" s="124">
        <v>517741</v>
      </c>
      <c r="S42" s="124">
        <v>556888</v>
      </c>
      <c r="T42" s="124">
        <v>675510</v>
      </c>
      <c r="U42" s="124">
        <v>527276</v>
      </c>
      <c r="V42" s="125"/>
      <c r="W42" s="125"/>
      <c r="X42" s="125"/>
      <c r="Y42" s="125"/>
      <c r="Z42" s="125"/>
      <c r="AA42" s="125"/>
      <c r="AB42" s="118"/>
      <c r="AC42" s="39">
        <v>100</v>
      </c>
      <c r="AD42" s="122"/>
      <c r="AE42" s="28" t="s">
        <v>227</v>
      </c>
      <c r="AF42" s="27" t="s">
        <v>228</v>
      </c>
      <c r="AG42" s="27" t="s">
        <v>229</v>
      </c>
      <c r="AH42" s="25" t="s">
        <v>230</v>
      </c>
      <c r="AI42" s="35"/>
      <c r="AJ42" s="35"/>
      <c r="AK42" s="35"/>
      <c r="AL42" s="35"/>
      <c r="AM42" s="35"/>
      <c r="AN42" s="35"/>
      <c r="AO42" s="35"/>
      <c r="AP42" s="35"/>
      <c r="AQ42" s="34"/>
      <c r="AR42" s="35"/>
      <c r="AS42" s="35"/>
      <c r="AT42" s="35"/>
      <c r="AU42" s="35"/>
      <c r="AV42" s="35"/>
      <c r="AW42" s="35"/>
      <c r="AX42" s="35"/>
      <c r="AY42" s="34"/>
      <c r="AZ42" s="34"/>
      <c r="BA42" s="35"/>
    </row>
    <row r="43" spans="1:53" ht="117" customHeight="1">
      <c r="A43" s="113"/>
      <c r="B43" s="25" t="s">
        <v>161</v>
      </c>
      <c r="C43" s="25" t="s">
        <v>47</v>
      </c>
      <c r="D43" s="66"/>
      <c r="E43" s="37"/>
      <c r="F43" s="27" t="s">
        <v>246</v>
      </c>
      <c r="G43" s="27" t="s">
        <v>247</v>
      </c>
      <c r="H43" s="27" t="s">
        <v>248</v>
      </c>
      <c r="I43" s="27" t="s">
        <v>115</v>
      </c>
      <c r="J43" s="27" t="s">
        <v>235</v>
      </c>
      <c r="K43" s="27" t="s">
        <v>225</v>
      </c>
      <c r="L43" s="27" t="s">
        <v>117</v>
      </c>
      <c r="M43" s="27" t="s">
        <v>57</v>
      </c>
      <c r="N43" s="123" t="s">
        <v>87</v>
      </c>
      <c r="O43" s="123">
        <v>10000</v>
      </c>
      <c r="P43" s="124">
        <v>2341</v>
      </c>
      <c r="Q43" s="124">
        <v>1694</v>
      </c>
      <c r="R43" s="124">
        <v>1689</v>
      </c>
      <c r="S43" s="124">
        <v>1714</v>
      </c>
      <c r="T43" s="124">
        <v>4482</v>
      </c>
      <c r="U43" s="126">
        <v>5455</v>
      </c>
      <c r="V43" s="125"/>
      <c r="W43" s="125"/>
      <c r="X43" s="125"/>
      <c r="Y43" s="125"/>
      <c r="Z43" s="125"/>
      <c r="AA43" s="125"/>
      <c r="AB43" s="118"/>
      <c r="AC43" s="39">
        <v>100</v>
      </c>
      <c r="AD43" s="122"/>
      <c r="AE43" s="28" t="s">
        <v>227</v>
      </c>
      <c r="AF43" s="27" t="s">
        <v>228</v>
      </c>
      <c r="AG43" s="27" t="s">
        <v>229</v>
      </c>
      <c r="AH43" s="25" t="s">
        <v>230</v>
      </c>
      <c r="AI43" s="35"/>
      <c r="AJ43" s="35"/>
      <c r="AK43" s="35"/>
      <c r="AL43" s="35"/>
      <c r="AM43" s="35"/>
      <c r="AN43" s="35"/>
      <c r="AO43" s="35"/>
      <c r="AP43" s="35"/>
      <c r="AQ43" s="34"/>
      <c r="AR43" s="35"/>
      <c r="AS43" s="35"/>
      <c r="AT43" s="35"/>
      <c r="AU43" s="35"/>
      <c r="AV43" s="35"/>
      <c r="AW43" s="35"/>
      <c r="AX43" s="35"/>
      <c r="AY43" s="34"/>
      <c r="AZ43" s="34"/>
      <c r="BA43" s="35"/>
    </row>
    <row r="44" spans="1:53" ht="114.6" customHeight="1">
      <c r="A44" s="113"/>
      <c r="B44" s="25" t="s">
        <v>161</v>
      </c>
      <c r="C44" s="25" t="s">
        <v>47</v>
      </c>
      <c r="D44" s="66"/>
      <c r="E44" s="37"/>
      <c r="F44" s="27" t="s">
        <v>249</v>
      </c>
      <c r="G44" s="27" t="s">
        <v>250</v>
      </c>
      <c r="H44" s="27" t="s">
        <v>251</v>
      </c>
      <c r="I44" s="27" t="s">
        <v>115</v>
      </c>
      <c r="J44" s="27" t="s">
        <v>235</v>
      </c>
      <c r="K44" s="27" t="s">
        <v>225</v>
      </c>
      <c r="L44" s="27" t="s">
        <v>117</v>
      </c>
      <c r="M44" s="27" t="s">
        <v>57</v>
      </c>
      <c r="N44" s="123" t="s">
        <v>87</v>
      </c>
      <c r="O44" s="123">
        <v>600000</v>
      </c>
      <c r="P44" s="124">
        <v>453000</v>
      </c>
      <c r="Q44" s="124">
        <v>189000</v>
      </c>
      <c r="R44" s="124">
        <v>83000</v>
      </c>
      <c r="S44" s="124">
        <v>165000</v>
      </c>
      <c r="T44" s="124">
        <v>1100000</v>
      </c>
      <c r="U44" s="124">
        <v>328000</v>
      </c>
      <c r="V44" s="125"/>
      <c r="W44" s="125"/>
      <c r="X44" s="125"/>
      <c r="Y44" s="125"/>
      <c r="Z44" s="125"/>
      <c r="AA44" s="125"/>
      <c r="AB44" s="118"/>
      <c r="AC44" s="39">
        <v>100</v>
      </c>
      <c r="AD44" s="122"/>
      <c r="AE44" s="28" t="s">
        <v>227</v>
      </c>
      <c r="AF44" s="27" t="s">
        <v>228</v>
      </c>
      <c r="AG44" s="27" t="s">
        <v>229</v>
      </c>
      <c r="AH44" s="25" t="s">
        <v>230</v>
      </c>
      <c r="AI44" s="35"/>
      <c r="AJ44" s="35"/>
      <c r="AK44" s="35"/>
      <c r="AL44" s="35"/>
      <c r="AM44" s="35"/>
      <c r="AN44" s="35"/>
      <c r="AO44" s="35"/>
      <c r="AP44" s="35"/>
      <c r="AQ44" s="34"/>
      <c r="AR44" s="35"/>
      <c r="AS44" s="35"/>
      <c r="AT44" s="35"/>
      <c r="AU44" s="35"/>
      <c r="AV44" s="35"/>
      <c r="AW44" s="35"/>
      <c r="AX44" s="35"/>
      <c r="AY44" s="34"/>
      <c r="AZ44" s="34"/>
      <c r="BA44" s="35"/>
    </row>
    <row r="45" spans="1:53" ht="115.8" customHeight="1">
      <c r="A45" s="113"/>
      <c r="B45" s="25" t="s">
        <v>161</v>
      </c>
      <c r="C45" s="25" t="s">
        <v>47</v>
      </c>
      <c r="D45" s="66"/>
      <c r="E45" s="37"/>
      <c r="F45" s="27" t="s">
        <v>252</v>
      </c>
      <c r="G45" s="27" t="s">
        <v>253</v>
      </c>
      <c r="H45" s="27" t="s">
        <v>254</v>
      </c>
      <c r="I45" s="27" t="s">
        <v>115</v>
      </c>
      <c r="J45" s="27" t="s">
        <v>235</v>
      </c>
      <c r="K45" s="27" t="s">
        <v>225</v>
      </c>
      <c r="L45" s="27" t="s">
        <v>117</v>
      </c>
      <c r="M45" s="27" t="s">
        <v>57</v>
      </c>
      <c r="N45" s="123" t="s">
        <v>87</v>
      </c>
      <c r="O45" s="123">
        <v>150000</v>
      </c>
      <c r="P45" s="124">
        <v>22000</v>
      </c>
      <c r="Q45" s="124">
        <v>16000</v>
      </c>
      <c r="R45" s="124">
        <v>18000</v>
      </c>
      <c r="S45" s="124">
        <v>22000</v>
      </c>
      <c r="T45" s="124">
        <v>15000</v>
      </c>
      <c r="U45" s="124">
        <v>16000</v>
      </c>
      <c r="V45" s="125"/>
      <c r="W45" s="125"/>
      <c r="X45" s="125"/>
      <c r="Y45" s="125"/>
      <c r="Z45" s="125"/>
      <c r="AA45" s="125"/>
      <c r="AB45" s="127"/>
      <c r="AC45" s="39">
        <v>100</v>
      </c>
      <c r="AD45" s="54"/>
      <c r="AE45" s="28" t="s">
        <v>227</v>
      </c>
      <c r="AF45" s="27" t="s">
        <v>228</v>
      </c>
      <c r="AG45" s="27" t="s">
        <v>229</v>
      </c>
      <c r="AH45" s="25" t="s">
        <v>230</v>
      </c>
      <c r="AI45" s="35"/>
      <c r="AJ45" s="35"/>
      <c r="AK45" s="35"/>
      <c r="AL45" s="35"/>
      <c r="AM45" s="35"/>
      <c r="AN45" s="35"/>
      <c r="AO45" s="35"/>
      <c r="AP45" s="35"/>
      <c r="AQ45" s="34"/>
      <c r="AR45" s="35"/>
      <c r="AS45" s="35"/>
      <c r="AT45" s="35"/>
      <c r="AU45" s="35"/>
      <c r="AV45" s="35"/>
      <c r="AW45" s="35"/>
      <c r="AX45" s="35"/>
      <c r="AY45" s="34"/>
      <c r="AZ45" s="34"/>
      <c r="BA45" s="35"/>
    </row>
    <row r="46" spans="1:53" ht="71.400000000000006" customHeight="1">
      <c r="A46" s="128"/>
      <c r="B46" s="129" t="s">
        <v>255</v>
      </c>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1"/>
      <c r="AC46" s="132">
        <v>100</v>
      </c>
      <c r="AD46" s="132"/>
      <c r="AE46" s="28"/>
      <c r="AF46" s="27"/>
      <c r="AG46" s="27"/>
      <c r="AH46" s="25"/>
      <c r="AI46" s="35"/>
      <c r="AJ46" s="35"/>
      <c r="AK46" s="35"/>
      <c r="AL46" s="35"/>
      <c r="AM46" s="35"/>
      <c r="AN46" s="35"/>
      <c r="AO46" s="35"/>
      <c r="AP46" s="35"/>
      <c r="AQ46" s="34"/>
      <c r="AR46" s="35"/>
      <c r="AS46" s="35"/>
      <c r="AT46" s="35"/>
      <c r="AU46" s="35"/>
      <c r="AV46" s="35"/>
      <c r="AW46" s="35"/>
      <c r="AX46" s="35"/>
      <c r="AY46" s="34"/>
      <c r="AZ46" s="34"/>
      <c r="BA46" s="35"/>
    </row>
    <row r="47" spans="1:53" ht="127.8" customHeight="1">
      <c r="A47" s="76" t="s">
        <v>256</v>
      </c>
      <c r="B47" s="77" t="s">
        <v>257</v>
      </c>
      <c r="C47" s="77" t="s">
        <v>162</v>
      </c>
      <c r="D47" s="78" t="s">
        <v>258</v>
      </c>
      <c r="E47" s="78" t="s">
        <v>259</v>
      </c>
      <c r="F47" s="80" t="s">
        <v>260</v>
      </c>
      <c r="G47" s="80" t="s">
        <v>261</v>
      </c>
      <c r="H47" s="80" t="s">
        <v>262</v>
      </c>
      <c r="I47" s="80" t="s">
        <v>53</v>
      </c>
      <c r="J47" s="80" t="s">
        <v>54</v>
      </c>
      <c r="K47" s="80" t="s">
        <v>263</v>
      </c>
      <c r="L47" s="80" t="s">
        <v>131</v>
      </c>
      <c r="M47" s="80" t="s">
        <v>57</v>
      </c>
      <c r="N47" s="81">
        <v>0.9</v>
      </c>
      <c r="O47" s="81">
        <v>1</v>
      </c>
      <c r="P47" s="133">
        <v>0.41699999999999998</v>
      </c>
      <c r="Q47" s="134"/>
      <c r="R47" s="134"/>
      <c r="S47" s="134"/>
      <c r="T47" s="134"/>
      <c r="U47" s="135"/>
      <c r="V47" s="102"/>
      <c r="W47" s="103"/>
      <c r="X47" s="103"/>
      <c r="Y47" s="103"/>
      <c r="Z47" s="103"/>
      <c r="AA47" s="104"/>
      <c r="AB47" s="81" t="s">
        <v>264</v>
      </c>
      <c r="AC47" s="88">
        <v>41.7</v>
      </c>
      <c r="AD47" s="136"/>
      <c r="AE47" s="81" t="s">
        <v>265</v>
      </c>
      <c r="AF47" s="80" t="s">
        <v>266</v>
      </c>
      <c r="AG47" s="80" t="s">
        <v>61</v>
      </c>
      <c r="AH47" s="77" t="s">
        <v>267</v>
      </c>
      <c r="AI47" s="34"/>
      <c r="AJ47" s="90"/>
      <c r="AK47" s="90"/>
      <c r="AL47" s="90"/>
      <c r="AM47" s="90"/>
      <c r="AN47" s="90"/>
      <c r="AO47" s="90"/>
      <c r="AP47" s="90"/>
      <c r="AQ47" s="90"/>
      <c r="AR47" s="90"/>
      <c r="AS47" s="90"/>
      <c r="AT47" s="90"/>
      <c r="AU47" s="90"/>
      <c r="AV47" s="90"/>
      <c r="AW47" s="90"/>
      <c r="AX47" s="90"/>
      <c r="AY47" s="90"/>
      <c r="AZ47" s="90"/>
      <c r="BA47" s="90"/>
    </row>
    <row r="48" spans="1:53" ht="82.8" customHeight="1">
      <c r="A48" s="76"/>
      <c r="B48" s="77" t="s">
        <v>257</v>
      </c>
      <c r="C48" s="77" t="s">
        <v>162</v>
      </c>
      <c r="D48" s="78"/>
      <c r="E48" s="78"/>
      <c r="F48" s="80" t="s">
        <v>268</v>
      </c>
      <c r="G48" s="80" t="s">
        <v>269</v>
      </c>
      <c r="H48" s="80" t="s">
        <v>270</v>
      </c>
      <c r="I48" s="80" t="s">
        <v>53</v>
      </c>
      <c r="J48" s="80" t="s">
        <v>85</v>
      </c>
      <c r="K48" s="80" t="s">
        <v>271</v>
      </c>
      <c r="L48" s="80" t="s">
        <v>131</v>
      </c>
      <c r="M48" s="80" t="s">
        <v>57</v>
      </c>
      <c r="N48" s="81">
        <v>0.05</v>
      </c>
      <c r="O48" s="81">
        <v>7.0000000000000007E-2</v>
      </c>
      <c r="P48" s="137" t="s">
        <v>272</v>
      </c>
      <c r="Q48" s="138"/>
      <c r="R48" s="138"/>
      <c r="S48" s="138"/>
      <c r="T48" s="138"/>
      <c r="U48" s="138"/>
      <c r="V48" s="138"/>
      <c r="W48" s="138"/>
      <c r="X48" s="138"/>
      <c r="Y48" s="138"/>
      <c r="Z48" s="138"/>
      <c r="AA48" s="139"/>
      <c r="AB48" s="81" t="s">
        <v>273</v>
      </c>
      <c r="AC48" s="88">
        <v>0</v>
      </c>
      <c r="AD48" s="136"/>
      <c r="AE48" s="81" t="s">
        <v>274</v>
      </c>
      <c r="AF48" s="80" t="s">
        <v>266</v>
      </c>
      <c r="AG48" s="80" t="s">
        <v>61</v>
      </c>
      <c r="AH48" s="77" t="s">
        <v>275</v>
      </c>
      <c r="AI48" s="34"/>
      <c r="AJ48" s="90"/>
      <c r="AK48" s="90"/>
      <c r="AL48" s="90"/>
      <c r="AM48" s="90"/>
      <c r="AN48" s="90"/>
      <c r="AO48" s="90"/>
      <c r="AP48" s="90"/>
      <c r="AQ48" s="90"/>
      <c r="AR48" s="90"/>
      <c r="AS48" s="90"/>
      <c r="AT48" s="90"/>
      <c r="AU48" s="90"/>
      <c r="AV48" s="90"/>
      <c r="AW48" s="90"/>
      <c r="AX48" s="90"/>
      <c r="AY48" s="90"/>
      <c r="AZ48" s="90"/>
      <c r="BA48" s="90"/>
    </row>
    <row r="49" spans="1:53" ht="79.2" customHeight="1">
      <c r="A49" s="76"/>
      <c r="B49" s="77" t="s">
        <v>257</v>
      </c>
      <c r="C49" s="77" t="s">
        <v>162</v>
      </c>
      <c r="D49" s="78"/>
      <c r="E49" s="78" t="s">
        <v>276</v>
      </c>
      <c r="F49" s="80" t="s">
        <v>277</v>
      </c>
      <c r="G49" s="80" t="s">
        <v>278</v>
      </c>
      <c r="H49" s="80" t="s">
        <v>279</v>
      </c>
      <c r="I49" s="80" t="s">
        <v>53</v>
      </c>
      <c r="J49" s="80" t="s">
        <v>108</v>
      </c>
      <c r="K49" s="80" t="s">
        <v>280</v>
      </c>
      <c r="L49" s="80" t="s">
        <v>117</v>
      </c>
      <c r="M49" s="80" t="s">
        <v>57</v>
      </c>
      <c r="N49" s="81">
        <v>0.96</v>
      </c>
      <c r="O49" s="81">
        <v>0.96</v>
      </c>
      <c r="P49" s="82">
        <v>0.96230000000000004</v>
      </c>
      <c r="Q49" s="83"/>
      <c r="R49" s="83"/>
      <c r="S49" s="83"/>
      <c r="T49" s="83"/>
      <c r="U49" s="84"/>
      <c r="V49" s="82"/>
      <c r="W49" s="83"/>
      <c r="X49" s="83"/>
      <c r="Y49" s="83"/>
      <c r="Z49" s="83"/>
      <c r="AA49" s="84"/>
      <c r="AB49" s="81" t="s">
        <v>281</v>
      </c>
      <c r="AC49" s="88">
        <v>100</v>
      </c>
      <c r="AD49" s="136"/>
      <c r="AE49" s="81" t="s">
        <v>282</v>
      </c>
      <c r="AF49" s="80" t="s">
        <v>266</v>
      </c>
      <c r="AG49" s="80" t="s">
        <v>283</v>
      </c>
      <c r="AH49" s="77" t="s">
        <v>275</v>
      </c>
      <c r="AI49" s="90"/>
      <c r="AJ49" s="90"/>
      <c r="AK49" s="90"/>
      <c r="AL49" s="90"/>
      <c r="AM49" s="90"/>
      <c r="AN49" s="90"/>
      <c r="AO49" s="90"/>
      <c r="AP49" s="90"/>
      <c r="AQ49" s="90"/>
      <c r="AR49" s="90"/>
      <c r="AS49" s="34"/>
      <c r="AT49" s="34"/>
      <c r="AU49" s="90"/>
      <c r="AV49" s="90"/>
      <c r="AW49" s="90"/>
      <c r="AX49" s="90"/>
      <c r="AY49" s="90"/>
      <c r="AZ49" s="90"/>
      <c r="BA49" s="90"/>
    </row>
    <row r="50" spans="1:53" ht="94.8" customHeight="1">
      <c r="A50" s="76"/>
      <c r="B50" s="77" t="s">
        <v>257</v>
      </c>
      <c r="C50" s="77" t="s">
        <v>162</v>
      </c>
      <c r="D50" s="78"/>
      <c r="E50" s="140"/>
      <c r="F50" s="80" t="s">
        <v>284</v>
      </c>
      <c r="G50" s="80" t="s">
        <v>285</v>
      </c>
      <c r="H50" s="80" t="s">
        <v>286</v>
      </c>
      <c r="I50" s="80" t="s">
        <v>53</v>
      </c>
      <c r="J50" s="80" t="s">
        <v>108</v>
      </c>
      <c r="K50" s="80" t="s">
        <v>287</v>
      </c>
      <c r="L50" s="80" t="s">
        <v>131</v>
      </c>
      <c r="M50" s="80" t="s">
        <v>57</v>
      </c>
      <c r="N50" s="81">
        <v>0.95</v>
      </c>
      <c r="O50" s="81">
        <v>0.96</v>
      </c>
      <c r="P50" s="133">
        <v>0.54600000000000004</v>
      </c>
      <c r="Q50" s="134"/>
      <c r="R50" s="134"/>
      <c r="S50" s="134"/>
      <c r="T50" s="134"/>
      <c r="U50" s="135"/>
      <c r="V50" s="102"/>
      <c r="W50" s="103"/>
      <c r="X50" s="103"/>
      <c r="Y50" s="103"/>
      <c r="Z50" s="103"/>
      <c r="AA50" s="104"/>
      <c r="AB50" s="81" t="s">
        <v>288</v>
      </c>
      <c r="AC50" s="88">
        <f>+P50/O50*100</f>
        <v>56.875000000000007</v>
      </c>
      <c r="AD50" s="136"/>
      <c r="AE50" s="81" t="s">
        <v>282</v>
      </c>
      <c r="AF50" s="80" t="s">
        <v>266</v>
      </c>
      <c r="AG50" s="80" t="s">
        <v>283</v>
      </c>
      <c r="AH50" s="77" t="s">
        <v>275</v>
      </c>
      <c r="AI50" s="90"/>
      <c r="AJ50" s="90"/>
      <c r="AK50" s="90"/>
      <c r="AL50" s="90"/>
      <c r="AM50" s="90"/>
      <c r="AN50" s="90"/>
      <c r="AO50" s="90"/>
      <c r="AP50" s="90"/>
      <c r="AQ50" s="90"/>
      <c r="AR50" s="90"/>
      <c r="AS50" s="34"/>
      <c r="AT50" s="34"/>
      <c r="AU50" s="90"/>
      <c r="AV50" s="90"/>
      <c r="AW50" s="90"/>
      <c r="AX50" s="90"/>
      <c r="AY50" s="90"/>
      <c r="AZ50" s="90"/>
      <c r="BA50" s="90"/>
    </row>
    <row r="51" spans="1:53" ht="149.4" customHeight="1">
      <c r="A51" s="76"/>
      <c r="B51" s="77" t="s">
        <v>257</v>
      </c>
      <c r="C51" s="77" t="s">
        <v>162</v>
      </c>
      <c r="D51" s="78"/>
      <c r="E51" s="140"/>
      <c r="F51" s="80" t="s">
        <v>289</v>
      </c>
      <c r="G51" s="80" t="s">
        <v>290</v>
      </c>
      <c r="H51" s="80" t="s">
        <v>291</v>
      </c>
      <c r="I51" s="80" t="s">
        <v>53</v>
      </c>
      <c r="J51" s="80" t="s">
        <v>108</v>
      </c>
      <c r="K51" s="80" t="s">
        <v>287</v>
      </c>
      <c r="L51" s="80" t="s">
        <v>131</v>
      </c>
      <c r="M51" s="80" t="s">
        <v>77</v>
      </c>
      <c r="N51" s="81">
        <v>0.1</v>
      </c>
      <c r="O51" s="81">
        <v>0.04</v>
      </c>
      <c r="P51" s="82">
        <v>2.0000000000000001E-4</v>
      </c>
      <c r="Q51" s="83"/>
      <c r="R51" s="83"/>
      <c r="S51" s="83"/>
      <c r="T51" s="83"/>
      <c r="U51" s="84"/>
      <c r="V51" s="82"/>
      <c r="W51" s="83"/>
      <c r="X51" s="83"/>
      <c r="Y51" s="83"/>
      <c r="Z51" s="83"/>
      <c r="AA51" s="84"/>
      <c r="AB51" s="81" t="s">
        <v>292</v>
      </c>
      <c r="AC51" s="88">
        <v>100</v>
      </c>
      <c r="AD51" s="136"/>
      <c r="AE51" s="81" t="s">
        <v>282</v>
      </c>
      <c r="AF51" s="80" t="s">
        <v>266</v>
      </c>
      <c r="AG51" s="80" t="s">
        <v>293</v>
      </c>
      <c r="AH51" s="77" t="s">
        <v>275</v>
      </c>
      <c r="AI51" s="90"/>
      <c r="AJ51" s="90"/>
      <c r="AK51" s="90"/>
      <c r="AL51" s="90"/>
      <c r="AM51" s="90"/>
      <c r="AN51" s="90"/>
      <c r="AO51" s="90"/>
      <c r="AP51" s="90"/>
      <c r="AQ51" s="90"/>
      <c r="AR51" s="90"/>
      <c r="AS51" s="34"/>
      <c r="AT51" s="34"/>
      <c r="AU51" s="90"/>
      <c r="AV51" s="90"/>
      <c r="AW51" s="90"/>
      <c r="AX51" s="90"/>
      <c r="AY51" s="90"/>
      <c r="AZ51" s="90"/>
      <c r="BA51" s="90"/>
    </row>
    <row r="52" spans="1:53" ht="76.2" customHeight="1">
      <c r="A52" s="76"/>
      <c r="B52" s="109" t="s">
        <v>294</v>
      </c>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1"/>
      <c r="AC52" s="112">
        <f>AVERAGE(AC47:AC51)</f>
        <v>59.714999999999996</v>
      </c>
      <c r="AD52" s="112"/>
      <c r="AE52" s="141"/>
      <c r="AF52" s="80"/>
      <c r="AG52" s="80"/>
      <c r="AH52" s="77"/>
      <c r="AI52" s="90"/>
      <c r="AJ52" s="90"/>
      <c r="AK52" s="90"/>
      <c r="AL52" s="90"/>
      <c r="AM52" s="90"/>
      <c r="AN52" s="90"/>
      <c r="AO52" s="90"/>
      <c r="AP52" s="90"/>
      <c r="AQ52" s="90"/>
      <c r="AR52" s="90"/>
      <c r="AS52" s="34"/>
      <c r="AT52" s="34"/>
      <c r="AU52" s="90"/>
      <c r="AV52" s="90"/>
      <c r="AW52" s="90"/>
      <c r="AX52" s="90"/>
      <c r="AY52" s="90"/>
      <c r="AZ52" s="90"/>
      <c r="BA52" s="90"/>
    </row>
    <row r="53" spans="1:53" ht="116.4" customHeight="1">
      <c r="A53" s="76"/>
      <c r="B53" s="77" t="s">
        <v>257</v>
      </c>
      <c r="C53" s="77" t="s">
        <v>162</v>
      </c>
      <c r="D53" s="79" t="s">
        <v>295</v>
      </c>
      <c r="E53" s="79" t="s">
        <v>296</v>
      </c>
      <c r="F53" s="142" t="s">
        <v>297</v>
      </c>
      <c r="G53" s="142" t="s">
        <v>298</v>
      </c>
      <c r="H53" s="142" t="s">
        <v>299</v>
      </c>
      <c r="I53" s="142" t="s">
        <v>300</v>
      </c>
      <c r="J53" s="142" t="s">
        <v>85</v>
      </c>
      <c r="K53" s="142" t="s">
        <v>301</v>
      </c>
      <c r="L53" s="142" t="s">
        <v>131</v>
      </c>
      <c r="M53" s="142" t="s">
        <v>57</v>
      </c>
      <c r="N53" s="142" t="s">
        <v>300</v>
      </c>
      <c r="O53" s="142" t="s">
        <v>300</v>
      </c>
      <c r="P53" s="143" t="s">
        <v>272</v>
      </c>
      <c r="Q53" s="144"/>
      <c r="R53" s="144"/>
      <c r="S53" s="144"/>
      <c r="T53" s="144"/>
      <c r="U53" s="144"/>
      <c r="V53" s="144"/>
      <c r="W53" s="144"/>
      <c r="X53" s="144"/>
      <c r="Y53" s="144"/>
      <c r="Z53" s="144"/>
      <c r="AA53" s="145"/>
      <c r="AB53" s="81" t="s">
        <v>85</v>
      </c>
      <c r="AC53" s="88">
        <v>0</v>
      </c>
      <c r="AD53" s="89"/>
      <c r="AE53" s="142" t="s">
        <v>302</v>
      </c>
      <c r="AF53" s="80" t="s">
        <v>266</v>
      </c>
      <c r="AG53" s="80" t="s">
        <v>293</v>
      </c>
      <c r="AH53" s="77" t="s">
        <v>275</v>
      </c>
      <c r="AI53" s="90"/>
      <c r="AJ53" s="90"/>
      <c r="AK53" s="90"/>
      <c r="AL53" s="90"/>
      <c r="AM53" s="90"/>
      <c r="AN53" s="90"/>
      <c r="AO53" s="34"/>
      <c r="AP53" s="90"/>
      <c r="AQ53" s="90"/>
      <c r="AR53" s="90"/>
      <c r="AS53" s="90"/>
      <c r="AT53" s="90"/>
      <c r="AU53" s="90"/>
      <c r="AV53" s="90"/>
      <c r="AW53" s="90"/>
      <c r="AX53" s="90"/>
      <c r="AY53" s="90"/>
      <c r="AZ53" s="34"/>
      <c r="BA53" s="90"/>
    </row>
    <row r="54" spans="1:53" ht="62.4" customHeight="1">
      <c r="A54" s="76"/>
      <c r="B54" s="77" t="s">
        <v>257</v>
      </c>
      <c r="C54" s="77" t="s">
        <v>162</v>
      </c>
      <c r="D54" s="92"/>
      <c r="E54" s="92"/>
      <c r="F54" s="79" t="s">
        <v>303</v>
      </c>
      <c r="G54" s="80" t="s">
        <v>304</v>
      </c>
      <c r="H54" s="80" t="s">
        <v>305</v>
      </c>
      <c r="I54" s="80" t="s">
        <v>306</v>
      </c>
      <c r="J54" s="80" t="s">
        <v>108</v>
      </c>
      <c r="K54" s="80" t="s">
        <v>307</v>
      </c>
      <c r="L54" s="80" t="s">
        <v>56</v>
      </c>
      <c r="M54" s="80" t="s">
        <v>77</v>
      </c>
      <c r="N54" s="81" t="s">
        <v>308</v>
      </c>
      <c r="O54" s="146" t="s">
        <v>309</v>
      </c>
      <c r="P54" s="82" t="s">
        <v>310</v>
      </c>
      <c r="Q54" s="83"/>
      <c r="R54" s="83"/>
      <c r="S54" s="83"/>
      <c r="T54" s="83"/>
      <c r="U54" s="84"/>
      <c r="V54" s="147"/>
      <c r="W54" s="148"/>
      <c r="X54" s="148"/>
      <c r="Y54" s="148"/>
      <c r="Z54" s="148"/>
      <c r="AA54" s="149"/>
      <c r="AB54" s="81" t="s">
        <v>311</v>
      </c>
      <c r="AC54" s="88">
        <v>100</v>
      </c>
      <c r="AD54" s="93"/>
      <c r="AE54" s="146" t="s">
        <v>312</v>
      </c>
      <c r="AF54" s="80" t="s">
        <v>313</v>
      </c>
      <c r="AG54" s="80" t="s">
        <v>314</v>
      </c>
      <c r="AH54" s="77" t="s">
        <v>275</v>
      </c>
      <c r="AI54" s="90"/>
      <c r="AJ54" s="90"/>
      <c r="AK54" s="90"/>
      <c r="AL54" s="90"/>
      <c r="AM54" s="90"/>
      <c r="AN54" s="90"/>
      <c r="AO54" s="34"/>
      <c r="AP54" s="90"/>
      <c r="AQ54" s="90"/>
      <c r="AR54" s="90"/>
      <c r="AS54" s="90"/>
      <c r="AT54" s="90"/>
      <c r="AU54" s="90"/>
      <c r="AV54" s="90"/>
      <c r="AW54" s="90"/>
      <c r="AX54" s="90"/>
      <c r="AY54" s="90"/>
      <c r="AZ54" s="34"/>
      <c r="BA54" s="90"/>
    </row>
    <row r="55" spans="1:53" ht="62.4" customHeight="1">
      <c r="A55" s="76"/>
      <c r="B55" s="77" t="s">
        <v>257</v>
      </c>
      <c r="C55" s="77" t="s">
        <v>162</v>
      </c>
      <c r="D55" s="92"/>
      <c r="E55" s="92"/>
      <c r="F55" s="92"/>
      <c r="G55" s="80" t="s">
        <v>315</v>
      </c>
      <c r="H55" s="80" t="s">
        <v>305</v>
      </c>
      <c r="I55" s="80" t="s">
        <v>306</v>
      </c>
      <c r="J55" s="80" t="s">
        <v>108</v>
      </c>
      <c r="K55" s="80" t="s">
        <v>307</v>
      </c>
      <c r="L55" s="80" t="s">
        <v>56</v>
      </c>
      <c r="M55" s="80" t="s">
        <v>77</v>
      </c>
      <c r="N55" s="81" t="s">
        <v>316</v>
      </c>
      <c r="O55" s="146" t="s">
        <v>317</v>
      </c>
      <c r="P55" s="82" t="s">
        <v>318</v>
      </c>
      <c r="Q55" s="83"/>
      <c r="R55" s="83"/>
      <c r="S55" s="83"/>
      <c r="T55" s="83"/>
      <c r="U55" s="84"/>
      <c r="V55" s="147"/>
      <c r="W55" s="148"/>
      <c r="X55" s="148"/>
      <c r="Y55" s="148"/>
      <c r="Z55" s="148"/>
      <c r="AA55" s="149"/>
      <c r="AB55" s="81" t="s">
        <v>319</v>
      </c>
      <c r="AC55" s="88">
        <v>100</v>
      </c>
      <c r="AD55" s="93"/>
      <c r="AE55" s="146" t="s">
        <v>312</v>
      </c>
      <c r="AF55" s="80" t="s">
        <v>313</v>
      </c>
      <c r="AG55" s="80" t="s">
        <v>314</v>
      </c>
      <c r="AH55" s="77" t="s">
        <v>275</v>
      </c>
      <c r="AI55" s="90"/>
      <c r="AJ55" s="90"/>
      <c r="AK55" s="90"/>
      <c r="AL55" s="90"/>
      <c r="AM55" s="90"/>
      <c r="AN55" s="90"/>
      <c r="AO55" s="34"/>
      <c r="AP55" s="90"/>
      <c r="AQ55" s="90"/>
      <c r="AR55" s="90"/>
      <c r="AS55" s="90"/>
      <c r="AT55" s="90"/>
      <c r="AU55" s="90"/>
      <c r="AV55" s="90"/>
      <c r="AW55" s="90"/>
      <c r="AX55" s="90"/>
      <c r="AY55" s="90"/>
      <c r="AZ55" s="34"/>
      <c r="BA55" s="90"/>
    </row>
    <row r="56" spans="1:53" ht="62.4" customHeight="1">
      <c r="A56" s="76"/>
      <c r="B56" s="77" t="s">
        <v>257</v>
      </c>
      <c r="C56" s="77" t="s">
        <v>162</v>
      </c>
      <c r="D56" s="92"/>
      <c r="E56" s="92"/>
      <c r="F56" s="101"/>
      <c r="G56" s="80" t="s">
        <v>320</v>
      </c>
      <c r="H56" s="80" t="s">
        <v>305</v>
      </c>
      <c r="I56" s="80" t="s">
        <v>306</v>
      </c>
      <c r="J56" s="80" t="s">
        <v>108</v>
      </c>
      <c r="K56" s="80" t="s">
        <v>307</v>
      </c>
      <c r="L56" s="80" t="s">
        <v>56</v>
      </c>
      <c r="M56" s="80" t="s">
        <v>77</v>
      </c>
      <c r="N56" s="81" t="s">
        <v>321</v>
      </c>
      <c r="O56" s="146" t="s">
        <v>322</v>
      </c>
      <c r="P56" s="82" t="s">
        <v>323</v>
      </c>
      <c r="Q56" s="83"/>
      <c r="R56" s="83"/>
      <c r="S56" s="83"/>
      <c r="T56" s="83"/>
      <c r="U56" s="84"/>
      <c r="V56" s="147"/>
      <c r="W56" s="148"/>
      <c r="X56" s="148"/>
      <c r="Y56" s="148"/>
      <c r="Z56" s="148"/>
      <c r="AA56" s="149"/>
      <c r="AB56" s="81" t="s">
        <v>324</v>
      </c>
      <c r="AC56" s="88">
        <v>100</v>
      </c>
      <c r="AD56" s="93"/>
      <c r="AE56" s="146" t="s">
        <v>312</v>
      </c>
      <c r="AF56" s="80" t="s">
        <v>313</v>
      </c>
      <c r="AG56" s="80" t="s">
        <v>314</v>
      </c>
      <c r="AH56" s="77" t="s">
        <v>275</v>
      </c>
      <c r="AI56" s="90"/>
      <c r="AJ56" s="90"/>
      <c r="AK56" s="90"/>
      <c r="AL56" s="90"/>
      <c r="AM56" s="90"/>
      <c r="AN56" s="90"/>
      <c r="AO56" s="34"/>
      <c r="AP56" s="90"/>
      <c r="AQ56" s="90"/>
      <c r="AR56" s="90"/>
      <c r="AS56" s="90"/>
      <c r="AT56" s="90"/>
      <c r="AU56" s="90"/>
      <c r="AV56" s="90"/>
      <c r="AW56" s="90"/>
      <c r="AX56" s="90"/>
      <c r="AY56" s="90"/>
      <c r="AZ56" s="34"/>
      <c r="BA56" s="90"/>
    </row>
    <row r="57" spans="1:53" ht="62.4" customHeight="1">
      <c r="A57" s="76"/>
      <c r="B57" s="77" t="s">
        <v>257</v>
      </c>
      <c r="C57" s="77" t="s">
        <v>162</v>
      </c>
      <c r="D57" s="92"/>
      <c r="E57" s="92"/>
      <c r="F57" s="79" t="s">
        <v>325</v>
      </c>
      <c r="G57" s="80" t="s">
        <v>326</v>
      </c>
      <c r="H57" s="80" t="s">
        <v>327</v>
      </c>
      <c r="I57" s="80" t="s">
        <v>306</v>
      </c>
      <c r="J57" s="80" t="s">
        <v>108</v>
      </c>
      <c r="K57" s="80" t="s">
        <v>328</v>
      </c>
      <c r="L57" s="80" t="s">
        <v>56</v>
      </c>
      <c r="M57" s="80" t="s">
        <v>77</v>
      </c>
      <c r="N57" s="81" t="s">
        <v>329</v>
      </c>
      <c r="O57" s="81" t="s">
        <v>330</v>
      </c>
      <c r="P57" s="82" t="s">
        <v>331</v>
      </c>
      <c r="Q57" s="83"/>
      <c r="R57" s="83"/>
      <c r="S57" s="83"/>
      <c r="T57" s="83"/>
      <c r="U57" s="84"/>
      <c r="V57" s="147"/>
      <c r="W57" s="148"/>
      <c r="X57" s="148"/>
      <c r="Y57" s="148"/>
      <c r="Z57" s="148"/>
      <c r="AA57" s="149"/>
      <c r="AB57" s="81" t="s">
        <v>332</v>
      </c>
      <c r="AC57" s="88">
        <v>100</v>
      </c>
      <c r="AD57" s="93"/>
      <c r="AE57" s="146" t="s">
        <v>312</v>
      </c>
      <c r="AF57" s="80" t="s">
        <v>313</v>
      </c>
      <c r="AG57" s="80" t="s">
        <v>314</v>
      </c>
      <c r="AH57" s="77" t="s">
        <v>275</v>
      </c>
      <c r="AI57" s="90"/>
      <c r="AJ57" s="90"/>
      <c r="AK57" s="90"/>
      <c r="AL57" s="90"/>
      <c r="AM57" s="90"/>
      <c r="AN57" s="90"/>
      <c r="AO57" s="34"/>
      <c r="AP57" s="90"/>
      <c r="AQ57" s="90"/>
      <c r="AR57" s="90"/>
      <c r="AS57" s="90"/>
      <c r="AT57" s="90"/>
      <c r="AU57" s="90"/>
      <c r="AV57" s="90"/>
      <c r="AW57" s="90"/>
      <c r="AX57" s="90"/>
      <c r="AY57" s="90"/>
      <c r="AZ57" s="34"/>
      <c r="BA57" s="90"/>
    </row>
    <row r="58" spans="1:53" ht="62.4" customHeight="1">
      <c r="A58" s="76"/>
      <c r="B58" s="77" t="s">
        <v>257</v>
      </c>
      <c r="C58" s="77" t="s">
        <v>162</v>
      </c>
      <c r="D58" s="92"/>
      <c r="E58" s="92"/>
      <c r="F58" s="92"/>
      <c r="G58" s="80" t="s">
        <v>333</v>
      </c>
      <c r="H58" s="80" t="s">
        <v>327</v>
      </c>
      <c r="I58" s="80" t="s">
        <v>306</v>
      </c>
      <c r="J58" s="80" t="s">
        <v>108</v>
      </c>
      <c r="K58" s="80" t="s">
        <v>328</v>
      </c>
      <c r="L58" s="80" t="s">
        <v>56</v>
      </c>
      <c r="M58" s="80" t="s">
        <v>77</v>
      </c>
      <c r="N58" s="81" t="s">
        <v>334</v>
      </c>
      <c r="O58" s="81" t="s">
        <v>335</v>
      </c>
      <c r="P58" s="82" t="s">
        <v>336</v>
      </c>
      <c r="Q58" s="83"/>
      <c r="R58" s="83"/>
      <c r="S58" s="83"/>
      <c r="T58" s="83"/>
      <c r="U58" s="84"/>
      <c r="V58" s="147"/>
      <c r="W58" s="148"/>
      <c r="X58" s="148"/>
      <c r="Y58" s="148"/>
      <c r="Z58" s="148"/>
      <c r="AA58" s="149"/>
      <c r="AB58" s="81" t="s">
        <v>337</v>
      </c>
      <c r="AC58" s="88">
        <v>60</v>
      </c>
      <c r="AD58" s="93"/>
      <c r="AE58" s="146" t="s">
        <v>312</v>
      </c>
      <c r="AF58" s="80" t="s">
        <v>313</v>
      </c>
      <c r="AG58" s="80" t="s">
        <v>314</v>
      </c>
      <c r="AH58" s="77" t="s">
        <v>275</v>
      </c>
      <c r="AI58" s="90"/>
      <c r="AJ58" s="90"/>
      <c r="AK58" s="90"/>
      <c r="AL58" s="90"/>
      <c r="AM58" s="90"/>
      <c r="AN58" s="90"/>
      <c r="AO58" s="34"/>
      <c r="AP58" s="90"/>
      <c r="AQ58" s="90"/>
      <c r="AR58" s="90"/>
      <c r="AS58" s="90"/>
      <c r="AT58" s="90"/>
      <c r="AU58" s="90"/>
      <c r="AV58" s="90"/>
      <c r="AW58" s="90"/>
      <c r="AX58" s="90"/>
      <c r="AY58" s="90"/>
      <c r="AZ58" s="34"/>
      <c r="BA58" s="90"/>
    </row>
    <row r="59" spans="1:53" ht="83.4" customHeight="1">
      <c r="A59" s="76"/>
      <c r="B59" s="77" t="s">
        <v>257</v>
      </c>
      <c r="C59" s="77" t="s">
        <v>162</v>
      </c>
      <c r="D59" s="101"/>
      <c r="E59" s="101"/>
      <c r="F59" s="101"/>
      <c r="G59" s="80" t="s">
        <v>338</v>
      </c>
      <c r="H59" s="80" t="s">
        <v>327</v>
      </c>
      <c r="I59" s="80" t="s">
        <v>306</v>
      </c>
      <c r="J59" s="80" t="s">
        <v>108</v>
      </c>
      <c r="K59" s="80" t="s">
        <v>328</v>
      </c>
      <c r="L59" s="80" t="s">
        <v>56</v>
      </c>
      <c r="M59" s="80" t="s">
        <v>77</v>
      </c>
      <c r="N59" s="81" t="s">
        <v>339</v>
      </c>
      <c r="O59" s="81" t="s">
        <v>340</v>
      </c>
      <c r="P59" s="82" t="s">
        <v>341</v>
      </c>
      <c r="Q59" s="83"/>
      <c r="R59" s="83"/>
      <c r="S59" s="83"/>
      <c r="T59" s="83"/>
      <c r="U59" s="84"/>
      <c r="V59" s="150"/>
      <c r="W59" s="151"/>
      <c r="X59" s="151"/>
      <c r="Y59" s="151"/>
      <c r="Z59" s="151"/>
      <c r="AA59" s="152"/>
      <c r="AB59" s="81" t="s">
        <v>342</v>
      </c>
      <c r="AC59" s="88">
        <v>60</v>
      </c>
      <c r="AD59" s="105"/>
      <c r="AE59" s="146" t="s">
        <v>312</v>
      </c>
      <c r="AF59" s="80" t="s">
        <v>313</v>
      </c>
      <c r="AG59" s="80" t="s">
        <v>314</v>
      </c>
      <c r="AH59" s="77" t="s">
        <v>275</v>
      </c>
      <c r="AI59" s="90"/>
      <c r="AJ59" s="90"/>
      <c r="AK59" s="90"/>
      <c r="AL59" s="90"/>
      <c r="AM59" s="90"/>
      <c r="AN59" s="90"/>
      <c r="AO59" s="34"/>
      <c r="AP59" s="90"/>
      <c r="AQ59" s="90"/>
      <c r="AR59" s="90"/>
      <c r="AS59" s="90"/>
      <c r="AT59" s="90"/>
      <c r="AU59" s="90"/>
      <c r="AV59" s="90"/>
      <c r="AW59" s="90"/>
      <c r="AX59" s="90"/>
      <c r="AY59" s="90"/>
      <c r="AZ59" s="34"/>
      <c r="BA59" s="90"/>
    </row>
    <row r="60" spans="1:53" ht="62.4" customHeight="1">
      <c r="A60" s="76"/>
      <c r="B60" s="109" t="s">
        <v>343</v>
      </c>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1"/>
      <c r="AC60" s="112">
        <f>AVERAGE(AC53:AC59)</f>
        <v>74.285714285714292</v>
      </c>
      <c r="AD60" s="112"/>
      <c r="AE60" s="146"/>
      <c r="AF60" s="80"/>
      <c r="AG60" s="80"/>
      <c r="AH60" s="77"/>
      <c r="AI60" s="90"/>
      <c r="AJ60" s="90"/>
      <c r="AK60" s="90"/>
      <c r="AL60" s="90"/>
      <c r="AM60" s="90"/>
      <c r="AN60" s="90"/>
      <c r="AO60" s="34"/>
      <c r="AP60" s="90"/>
      <c r="AQ60" s="90"/>
      <c r="AR60" s="90"/>
      <c r="AS60" s="90"/>
      <c r="AT60" s="90"/>
      <c r="AU60" s="90"/>
      <c r="AV60" s="90"/>
      <c r="AW60" s="90"/>
      <c r="AX60" s="90"/>
      <c r="AY60" s="90"/>
      <c r="AZ60" s="34"/>
      <c r="BA60" s="90"/>
    </row>
    <row r="61" spans="1:53" ht="249" customHeight="1">
      <c r="A61" s="76"/>
      <c r="B61" s="77" t="s">
        <v>257</v>
      </c>
      <c r="C61" s="77" t="s">
        <v>162</v>
      </c>
      <c r="D61" s="78" t="s">
        <v>344</v>
      </c>
      <c r="E61" s="78" t="s">
        <v>345</v>
      </c>
      <c r="F61" s="80" t="s">
        <v>346</v>
      </c>
      <c r="G61" s="80" t="s">
        <v>347</v>
      </c>
      <c r="H61" s="80" t="s">
        <v>348</v>
      </c>
      <c r="I61" s="80" t="s">
        <v>53</v>
      </c>
      <c r="J61" s="80" t="s">
        <v>108</v>
      </c>
      <c r="K61" s="80" t="s">
        <v>349</v>
      </c>
      <c r="L61" s="80" t="s">
        <v>117</v>
      </c>
      <c r="M61" s="80" t="s">
        <v>57</v>
      </c>
      <c r="N61" s="81">
        <v>0.5</v>
      </c>
      <c r="O61" s="81">
        <v>0.9</v>
      </c>
      <c r="P61" s="102">
        <v>0.75</v>
      </c>
      <c r="Q61" s="103"/>
      <c r="R61" s="103"/>
      <c r="S61" s="103"/>
      <c r="T61" s="103"/>
      <c r="U61" s="104"/>
      <c r="V61" s="153"/>
      <c r="W61" s="154"/>
      <c r="X61" s="154"/>
      <c r="Y61" s="154"/>
      <c r="Z61" s="154"/>
      <c r="AA61" s="155"/>
      <c r="AB61" s="156" t="s">
        <v>350</v>
      </c>
      <c r="AC61" s="88">
        <f>0.833333333333333*100</f>
        <v>83.3333333333333</v>
      </c>
      <c r="AD61" s="89"/>
      <c r="AE61" s="81" t="s">
        <v>351</v>
      </c>
      <c r="AF61" s="80" t="s">
        <v>352</v>
      </c>
      <c r="AG61" s="80" t="s">
        <v>353</v>
      </c>
      <c r="AH61" s="77" t="s">
        <v>275</v>
      </c>
      <c r="AI61" s="90"/>
      <c r="AJ61" s="90"/>
      <c r="AK61" s="90"/>
      <c r="AL61" s="90"/>
      <c r="AM61" s="90"/>
      <c r="AN61" s="90"/>
      <c r="AO61" s="90"/>
      <c r="AP61" s="90"/>
      <c r="AQ61" s="90"/>
      <c r="AR61" s="90"/>
      <c r="AS61" s="34"/>
      <c r="AT61" s="34"/>
      <c r="AU61" s="90"/>
      <c r="AV61" s="90"/>
      <c r="AW61" s="90"/>
      <c r="AX61" s="90"/>
      <c r="AY61" s="90"/>
      <c r="AZ61" s="90"/>
      <c r="BA61" s="90"/>
    </row>
    <row r="62" spans="1:53" ht="102.6" customHeight="1">
      <c r="A62" s="76"/>
      <c r="B62" s="77"/>
      <c r="C62" s="77"/>
      <c r="D62" s="78"/>
      <c r="E62" s="78"/>
      <c r="F62" s="80" t="s">
        <v>354</v>
      </c>
      <c r="G62" s="80" t="s">
        <v>355</v>
      </c>
      <c r="H62" s="80" t="s">
        <v>356</v>
      </c>
      <c r="I62" s="80" t="s">
        <v>53</v>
      </c>
      <c r="J62" s="80" t="s">
        <v>108</v>
      </c>
      <c r="K62" s="80" t="s">
        <v>357</v>
      </c>
      <c r="L62" s="80" t="s">
        <v>117</v>
      </c>
      <c r="M62" s="80" t="s">
        <v>57</v>
      </c>
      <c r="N62" s="81">
        <v>0.8</v>
      </c>
      <c r="O62" s="81">
        <v>0.9</v>
      </c>
      <c r="P62" s="102">
        <v>0.75</v>
      </c>
      <c r="Q62" s="103"/>
      <c r="R62" s="103"/>
      <c r="S62" s="103"/>
      <c r="T62" s="103"/>
      <c r="U62" s="104"/>
      <c r="V62" s="153"/>
      <c r="W62" s="154"/>
      <c r="X62" s="154"/>
      <c r="Y62" s="154"/>
      <c r="Z62" s="154"/>
      <c r="AA62" s="155"/>
      <c r="AB62" s="157"/>
      <c r="AC62" s="88">
        <f>0.833333333333333*100</f>
        <v>83.3333333333333</v>
      </c>
      <c r="AD62" s="93"/>
      <c r="AE62" s="81" t="s">
        <v>351</v>
      </c>
      <c r="AF62" s="80" t="s">
        <v>352</v>
      </c>
      <c r="AG62" s="80" t="s">
        <v>353</v>
      </c>
      <c r="AH62" s="77" t="s">
        <v>275</v>
      </c>
      <c r="AI62" s="90"/>
      <c r="AJ62" s="90"/>
      <c r="AK62" s="90"/>
      <c r="AL62" s="90"/>
      <c r="AM62" s="90"/>
      <c r="AN62" s="90"/>
      <c r="AO62" s="90"/>
      <c r="AP62" s="90"/>
      <c r="AQ62" s="90"/>
      <c r="AR62" s="90"/>
      <c r="AS62" s="34"/>
      <c r="AT62" s="34"/>
      <c r="AU62" s="90"/>
      <c r="AV62" s="90"/>
      <c r="AW62" s="90"/>
      <c r="AX62" s="90"/>
      <c r="AY62" s="90"/>
      <c r="AZ62" s="90"/>
      <c r="BA62" s="90"/>
    </row>
    <row r="63" spans="1:53" ht="383.4" customHeight="1">
      <c r="A63" s="76"/>
      <c r="B63" s="77" t="s">
        <v>257</v>
      </c>
      <c r="C63" s="77" t="s">
        <v>162</v>
      </c>
      <c r="D63" s="78"/>
      <c r="E63" s="78"/>
      <c r="F63" s="80" t="s">
        <v>358</v>
      </c>
      <c r="G63" s="80" t="s">
        <v>359</v>
      </c>
      <c r="H63" s="80" t="s">
        <v>360</v>
      </c>
      <c r="I63" s="80" t="s">
        <v>115</v>
      </c>
      <c r="J63" s="80" t="s">
        <v>108</v>
      </c>
      <c r="K63" s="80" t="s">
        <v>361</v>
      </c>
      <c r="L63" s="80" t="s">
        <v>117</v>
      </c>
      <c r="M63" s="80" t="s">
        <v>57</v>
      </c>
      <c r="N63" s="80">
        <v>2</v>
      </c>
      <c r="O63" s="94">
        <v>2</v>
      </c>
      <c r="P63" s="95">
        <v>2</v>
      </c>
      <c r="Q63" s="96"/>
      <c r="R63" s="96"/>
      <c r="S63" s="96"/>
      <c r="T63" s="96"/>
      <c r="U63" s="97"/>
      <c r="V63" s="158"/>
      <c r="W63" s="159"/>
      <c r="X63" s="159"/>
      <c r="Y63" s="159"/>
      <c r="Z63" s="159"/>
      <c r="AA63" s="160"/>
      <c r="AB63" s="141" t="s">
        <v>362</v>
      </c>
      <c r="AC63" s="88">
        <v>100</v>
      </c>
      <c r="AD63" s="105"/>
      <c r="AE63" s="81" t="s">
        <v>363</v>
      </c>
      <c r="AF63" s="80" t="s">
        <v>352</v>
      </c>
      <c r="AG63" s="80" t="s">
        <v>353</v>
      </c>
      <c r="AH63" s="77" t="s">
        <v>275</v>
      </c>
      <c r="AI63" s="90"/>
      <c r="AJ63" s="90"/>
      <c r="AK63" s="90"/>
      <c r="AL63" s="90"/>
      <c r="AM63" s="90"/>
      <c r="AN63" s="90"/>
      <c r="AO63" s="90"/>
      <c r="AP63" s="90"/>
      <c r="AQ63" s="90"/>
      <c r="AR63" s="90"/>
      <c r="AS63" s="34"/>
      <c r="AT63" s="34"/>
      <c r="AU63" s="90"/>
      <c r="AV63" s="90"/>
      <c r="AW63" s="90"/>
      <c r="AX63" s="90"/>
      <c r="AY63" s="90"/>
      <c r="AZ63" s="90"/>
      <c r="BA63" s="90"/>
    </row>
    <row r="64" spans="1:53" ht="122.4" customHeight="1">
      <c r="A64" s="76"/>
      <c r="B64" s="77" t="s">
        <v>257</v>
      </c>
      <c r="C64" s="77" t="s">
        <v>162</v>
      </c>
      <c r="D64" s="78"/>
      <c r="E64" s="78" t="s">
        <v>364</v>
      </c>
      <c r="F64" s="80" t="s">
        <v>365</v>
      </c>
      <c r="G64" s="80" t="s">
        <v>366</v>
      </c>
      <c r="H64" s="80" t="s">
        <v>367</v>
      </c>
      <c r="I64" s="80" t="s">
        <v>53</v>
      </c>
      <c r="J64" s="80" t="s">
        <v>108</v>
      </c>
      <c r="K64" s="80" t="s">
        <v>368</v>
      </c>
      <c r="L64" s="80" t="s">
        <v>117</v>
      </c>
      <c r="M64" s="80" t="s">
        <v>57</v>
      </c>
      <c r="N64" s="81">
        <v>0.8</v>
      </c>
      <c r="O64" s="81">
        <v>0.9</v>
      </c>
      <c r="P64" s="133">
        <v>0.9</v>
      </c>
      <c r="Q64" s="134"/>
      <c r="R64" s="134"/>
      <c r="S64" s="134"/>
      <c r="T64" s="134"/>
      <c r="U64" s="135"/>
      <c r="V64" s="153"/>
      <c r="W64" s="154"/>
      <c r="X64" s="154"/>
      <c r="Y64" s="154"/>
      <c r="Z64" s="154"/>
      <c r="AA64" s="155"/>
      <c r="AB64" s="81" t="s">
        <v>369</v>
      </c>
      <c r="AC64" s="88">
        <v>100</v>
      </c>
      <c r="AD64" s="136"/>
      <c r="AE64" s="81" t="s">
        <v>370</v>
      </c>
      <c r="AF64" s="80" t="s">
        <v>352</v>
      </c>
      <c r="AG64" s="80" t="s">
        <v>353</v>
      </c>
      <c r="AH64" s="77" t="s">
        <v>275</v>
      </c>
      <c r="AI64" s="90"/>
      <c r="AJ64" s="90"/>
      <c r="AK64" s="90"/>
      <c r="AL64" s="90"/>
      <c r="AM64" s="90"/>
      <c r="AN64" s="90"/>
      <c r="AO64" s="90"/>
      <c r="AP64" s="90"/>
      <c r="AQ64" s="90"/>
      <c r="AR64" s="90"/>
      <c r="AS64" s="34"/>
      <c r="AT64" s="34"/>
      <c r="AU64" s="90"/>
      <c r="AV64" s="90"/>
      <c r="AW64" s="90"/>
      <c r="AX64" s="90"/>
      <c r="AY64" s="90"/>
      <c r="AZ64" s="90"/>
      <c r="BA64" s="90"/>
    </row>
    <row r="65" spans="1:53" ht="138" customHeight="1">
      <c r="A65" s="76"/>
      <c r="B65" s="77" t="s">
        <v>257</v>
      </c>
      <c r="C65" s="77" t="s">
        <v>162</v>
      </c>
      <c r="D65" s="78"/>
      <c r="E65" s="78"/>
      <c r="F65" s="80" t="s">
        <v>371</v>
      </c>
      <c r="G65" s="80" t="s">
        <v>372</v>
      </c>
      <c r="H65" s="80" t="s">
        <v>291</v>
      </c>
      <c r="I65" s="80" t="s">
        <v>53</v>
      </c>
      <c r="J65" s="80" t="s">
        <v>108</v>
      </c>
      <c r="K65" s="80" t="s">
        <v>287</v>
      </c>
      <c r="L65" s="80" t="s">
        <v>373</v>
      </c>
      <c r="M65" s="80" t="s">
        <v>77</v>
      </c>
      <c r="N65" s="81">
        <v>0.1</v>
      </c>
      <c r="O65" s="81">
        <v>0.04</v>
      </c>
      <c r="P65" s="133">
        <v>5.0999999999999997E-2</v>
      </c>
      <c r="Q65" s="134"/>
      <c r="R65" s="134"/>
      <c r="S65" s="134"/>
      <c r="T65" s="134"/>
      <c r="U65" s="135"/>
      <c r="V65" s="161"/>
      <c r="W65" s="162"/>
      <c r="X65" s="162"/>
      <c r="Y65" s="162"/>
      <c r="Z65" s="162"/>
      <c r="AA65" s="163"/>
      <c r="AB65" s="81" t="s">
        <v>374</v>
      </c>
      <c r="AC65" s="88">
        <v>80</v>
      </c>
      <c r="AD65" s="136"/>
      <c r="AE65" s="146" t="s">
        <v>375</v>
      </c>
      <c r="AF65" s="80" t="s">
        <v>352</v>
      </c>
      <c r="AG65" s="80" t="s">
        <v>353</v>
      </c>
      <c r="AH65" s="77" t="s">
        <v>275</v>
      </c>
      <c r="AI65" s="90"/>
      <c r="AJ65" s="90"/>
      <c r="AK65" s="90"/>
      <c r="AL65" s="90"/>
      <c r="AM65" s="90"/>
      <c r="AN65" s="90"/>
      <c r="AO65" s="90"/>
      <c r="AP65" s="90"/>
      <c r="AQ65" s="90"/>
      <c r="AR65" s="90"/>
      <c r="AS65" s="34"/>
      <c r="AT65" s="34"/>
      <c r="AU65" s="90"/>
      <c r="AV65" s="90"/>
      <c r="AW65" s="90"/>
      <c r="AX65" s="90"/>
      <c r="AY65" s="90"/>
      <c r="AZ65" s="90"/>
      <c r="BA65" s="90"/>
    </row>
    <row r="66" spans="1:53" ht="76.8" customHeight="1">
      <c r="A66" s="164"/>
      <c r="B66" s="109" t="s">
        <v>376</v>
      </c>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1"/>
      <c r="AC66" s="112">
        <f>AVERAGE(AC61:AC65)</f>
        <v>89.333333333333329</v>
      </c>
      <c r="AD66" s="112"/>
      <c r="AE66" s="146"/>
      <c r="AF66" s="80"/>
      <c r="AG66" s="80"/>
      <c r="AH66" s="77"/>
      <c r="AI66" s="90"/>
      <c r="AJ66" s="90"/>
      <c r="AK66" s="90"/>
      <c r="AL66" s="90"/>
      <c r="AM66" s="90"/>
      <c r="AN66" s="90"/>
      <c r="AO66" s="90"/>
      <c r="AP66" s="90"/>
      <c r="AQ66" s="90"/>
      <c r="AR66" s="90"/>
      <c r="AS66" s="34"/>
      <c r="AT66" s="34"/>
      <c r="AU66" s="90"/>
      <c r="AV66" s="90"/>
      <c r="AW66" s="90"/>
      <c r="AX66" s="90"/>
      <c r="AY66" s="90"/>
      <c r="AZ66" s="90"/>
      <c r="BA66" s="90"/>
    </row>
    <row r="67" spans="1:53" ht="108.6" customHeight="1">
      <c r="A67" s="113" t="s">
        <v>377</v>
      </c>
      <c r="B67" s="25" t="s">
        <v>378</v>
      </c>
      <c r="C67" s="25" t="s">
        <v>47</v>
      </c>
      <c r="D67" s="26" t="s">
        <v>379</v>
      </c>
      <c r="E67" s="26" t="s">
        <v>380</v>
      </c>
      <c r="F67" s="27" t="s">
        <v>381</v>
      </c>
      <c r="G67" s="27" t="s">
        <v>382</v>
      </c>
      <c r="H67" s="27" t="s">
        <v>383</v>
      </c>
      <c r="I67" s="27" t="s">
        <v>53</v>
      </c>
      <c r="J67" s="27" t="s">
        <v>108</v>
      </c>
      <c r="K67" s="27" t="s">
        <v>384</v>
      </c>
      <c r="L67" s="27" t="s">
        <v>131</v>
      </c>
      <c r="M67" s="27" t="s">
        <v>57</v>
      </c>
      <c r="N67" s="28" t="s">
        <v>87</v>
      </c>
      <c r="O67" s="28">
        <v>0.8</v>
      </c>
      <c r="P67" s="29">
        <v>0.4</v>
      </c>
      <c r="Q67" s="30"/>
      <c r="R67" s="30"/>
      <c r="S67" s="30"/>
      <c r="T67" s="30"/>
      <c r="U67" s="31"/>
      <c r="V67" s="29"/>
      <c r="W67" s="30"/>
      <c r="X67" s="30"/>
      <c r="Y67" s="30"/>
      <c r="Z67" s="30"/>
      <c r="AA67" s="31"/>
      <c r="AB67" s="28" t="s">
        <v>385</v>
      </c>
      <c r="AC67" s="39">
        <f>0.5*100</f>
        <v>50</v>
      </c>
      <c r="AD67" s="165"/>
      <c r="AE67" s="28" t="s">
        <v>386</v>
      </c>
      <c r="AF67" s="27" t="s">
        <v>387</v>
      </c>
      <c r="AG67" s="27" t="s">
        <v>388</v>
      </c>
      <c r="AH67" s="25" t="s">
        <v>389</v>
      </c>
      <c r="AI67" s="35"/>
      <c r="AJ67" s="35"/>
      <c r="AK67" s="35"/>
      <c r="AL67" s="34"/>
      <c r="AM67" s="35"/>
      <c r="AN67" s="35"/>
      <c r="AO67" s="35"/>
      <c r="AP67" s="35"/>
      <c r="AQ67" s="35"/>
      <c r="AR67" s="35"/>
      <c r="AS67" s="35"/>
      <c r="AT67" s="35"/>
      <c r="AU67" s="35"/>
      <c r="AV67" s="35"/>
      <c r="AW67" s="35"/>
      <c r="AX67" s="35"/>
      <c r="AY67" s="35"/>
      <c r="AZ67" s="35"/>
      <c r="BA67" s="35"/>
    </row>
    <row r="68" spans="1:53" ht="108.6" customHeight="1">
      <c r="A68" s="113"/>
      <c r="B68" s="25" t="s">
        <v>378</v>
      </c>
      <c r="C68" s="25"/>
      <c r="D68" s="37"/>
      <c r="E68" s="37"/>
      <c r="F68" s="27" t="s">
        <v>390</v>
      </c>
      <c r="G68" s="27" t="s">
        <v>391</v>
      </c>
      <c r="H68" s="27" t="s">
        <v>392</v>
      </c>
      <c r="I68" s="27" t="s">
        <v>53</v>
      </c>
      <c r="J68" s="27" t="s">
        <v>108</v>
      </c>
      <c r="K68" s="27" t="s">
        <v>393</v>
      </c>
      <c r="L68" s="27" t="s">
        <v>131</v>
      </c>
      <c r="M68" s="27" t="s">
        <v>57</v>
      </c>
      <c r="N68" s="28">
        <v>0.9</v>
      </c>
      <c r="O68" s="28">
        <v>0.92</v>
      </c>
      <c r="P68" s="29">
        <v>0.5</v>
      </c>
      <c r="Q68" s="30"/>
      <c r="R68" s="30"/>
      <c r="S68" s="30"/>
      <c r="T68" s="30"/>
      <c r="U68" s="31"/>
      <c r="V68" s="29"/>
      <c r="W68" s="30"/>
      <c r="X68" s="30"/>
      <c r="Y68" s="30"/>
      <c r="Z68" s="30"/>
      <c r="AA68" s="31"/>
      <c r="AB68" s="28" t="s">
        <v>394</v>
      </c>
      <c r="AC68" s="39">
        <f>0.543478260869565*100</f>
        <v>54.347826086956495</v>
      </c>
      <c r="AD68" s="166"/>
      <c r="AE68" s="28" t="s">
        <v>386</v>
      </c>
      <c r="AF68" s="27" t="s">
        <v>387</v>
      </c>
      <c r="AG68" s="27" t="s">
        <v>388</v>
      </c>
      <c r="AH68" s="25" t="s">
        <v>389</v>
      </c>
      <c r="AI68" s="35"/>
      <c r="AJ68" s="35"/>
      <c r="AK68" s="35"/>
      <c r="AL68" s="34"/>
      <c r="AM68" s="35"/>
      <c r="AN68" s="35"/>
      <c r="AO68" s="35"/>
      <c r="AP68" s="35"/>
      <c r="AQ68" s="35"/>
      <c r="AR68" s="35"/>
      <c r="AS68" s="35"/>
      <c r="AT68" s="35"/>
      <c r="AU68" s="35"/>
      <c r="AV68" s="35"/>
      <c r="AW68" s="35"/>
      <c r="AX68" s="35"/>
      <c r="AY68" s="35"/>
      <c r="AZ68" s="35"/>
      <c r="BA68" s="35"/>
    </row>
    <row r="69" spans="1:53" ht="129.6" customHeight="1">
      <c r="A69" s="113"/>
      <c r="B69" s="25" t="s">
        <v>378</v>
      </c>
      <c r="C69" s="25" t="s">
        <v>47</v>
      </c>
      <c r="D69" s="37"/>
      <c r="E69" s="37"/>
      <c r="F69" s="27" t="s">
        <v>395</v>
      </c>
      <c r="G69" s="27" t="s">
        <v>396</v>
      </c>
      <c r="H69" s="27" t="s">
        <v>392</v>
      </c>
      <c r="I69" s="27" t="s">
        <v>53</v>
      </c>
      <c r="J69" s="27" t="s">
        <v>108</v>
      </c>
      <c r="K69" s="27" t="s">
        <v>397</v>
      </c>
      <c r="L69" s="27" t="s">
        <v>131</v>
      </c>
      <c r="M69" s="27" t="s">
        <v>57</v>
      </c>
      <c r="N69" s="28">
        <v>0.9</v>
      </c>
      <c r="O69" s="28">
        <v>0.9</v>
      </c>
      <c r="P69" s="29">
        <v>0.5</v>
      </c>
      <c r="Q69" s="30"/>
      <c r="R69" s="30"/>
      <c r="S69" s="30"/>
      <c r="T69" s="30"/>
      <c r="U69" s="31"/>
      <c r="V69" s="29"/>
      <c r="W69" s="30"/>
      <c r="X69" s="30"/>
      <c r="Y69" s="30"/>
      <c r="Z69" s="30"/>
      <c r="AA69" s="31"/>
      <c r="AB69" s="28" t="s">
        <v>398</v>
      </c>
      <c r="AC69" s="39">
        <f>0.555555555555556*100</f>
        <v>55.5555555555556</v>
      </c>
      <c r="AD69" s="166"/>
      <c r="AE69" s="28" t="s">
        <v>399</v>
      </c>
      <c r="AF69" s="27" t="s">
        <v>387</v>
      </c>
      <c r="AG69" s="27" t="s">
        <v>400</v>
      </c>
      <c r="AH69" s="25" t="s">
        <v>401</v>
      </c>
      <c r="AI69" s="35"/>
      <c r="AJ69" s="35"/>
      <c r="AK69" s="35"/>
      <c r="AL69" s="34"/>
      <c r="AM69" s="35"/>
      <c r="AN69" s="35"/>
      <c r="AO69" s="35"/>
      <c r="AP69" s="35"/>
      <c r="AQ69" s="35"/>
      <c r="AR69" s="35"/>
      <c r="AS69" s="35"/>
      <c r="AT69" s="35"/>
      <c r="AU69" s="35"/>
      <c r="AV69" s="35"/>
      <c r="AW69" s="34"/>
      <c r="AX69" s="35"/>
      <c r="AY69" s="35"/>
      <c r="AZ69" s="35"/>
      <c r="BA69" s="35"/>
    </row>
    <row r="70" spans="1:53" ht="218.4" customHeight="1">
      <c r="A70" s="113"/>
      <c r="B70" s="25" t="s">
        <v>378</v>
      </c>
      <c r="C70" s="25" t="s">
        <v>47</v>
      </c>
      <c r="D70" s="37"/>
      <c r="E70" s="37"/>
      <c r="F70" s="27" t="s">
        <v>402</v>
      </c>
      <c r="G70" s="27" t="s">
        <v>403</v>
      </c>
      <c r="H70" s="27" t="s">
        <v>404</v>
      </c>
      <c r="I70" s="27" t="s">
        <v>115</v>
      </c>
      <c r="J70" s="27" t="s">
        <v>85</v>
      </c>
      <c r="K70" s="27" t="s">
        <v>405</v>
      </c>
      <c r="L70" s="27" t="s">
        <v>117</v>
      </c>
      <c r="M70" s="27" t="s">
        <v>57</v>
      </c>
      <c r="N70" s="167">
        <v>4.2</v>
      </c>
      <c r="O70" s="167">
        <v>4.2</v>
      </c>
      <c r="P70" s="45">
        <v>4.74</v>
      </c>
      <c r="Q70" s="46"/>
      <c r="R70" s="46"/>
      <c r="S70" s="46"/>
      <c r="T70" s="46"/>
      <c r="U70" s="46"/>
      <c r="V70" s="46"/>
      <c r="W70" s="46"/>
      <c r="X70" s="46"/>
      <c r="Y70" s="46"/>
      <c r="Z70" s="46"/>
      <c r="AA70" s="47"/>
      <c r="AB70" s="28" t="s">
        <v>406</v>
      </c>
      <c r="AC70" s="39">
        <v>100</v>
      </c>
      <c r="AD70" s="166"/>
      <c r="AE70" s="168" t="s">
        <v>407</v>
      </c>
      <c r="AF70" s="27" t="s">
        <v>387</v>
      </c>
      <c r="AG70" s="27" t="s">
        <v>388</v>
      </c>
      <c r="AH70" s="25" t="s">
        <v>389</v>
      </c>
      <c r="AI70" s="35"/>
      <c r="AJ70" s="35"/>
      <c r="AK70" s="35"/>
      <c r="AL70" s="34"/>
      <c r="AM70" s="35"/>
      <c r="AN70" s="35"/>
      <c r="AO70" s="35"/>
      <c r="AP70" s="35"/>
      <c r="AQ70" s="35"/>
      <c r="AR70" s="35"/>
      <c r="AS70" s="35"/>
      <c r="AT70" s="35"/>
      <c r="AU70" s="35"/>
      <c r="AV70" s="35"/>
      <c r="AW70" s="35"/>
      <c r="AX70" s="35"/>
      <c r="AY70" s="35"/>
      <c r="AZ70" s="35"/>
      <c r="BA70" s="35"/>
    </row>
    <row r="71" spans="1:53" ht="147.6" customHeight="1">
      <c r="A71" s="113"/>
      <c r="B71" s="25" t="s">
        <v>378</v>
      </c>
      <c r="C71" s="25" t="s">
        <v>47</v>
      </c>
      <c r="D71" s="37"/>
      <c r="E71" s="37"/>
      <c r="F71" s="27" t="s">
        <v>408</v>
      </c>
      <c r="G71" s="27" t="s">
        <v>409</v>
      </c>
      <c r="H71" s="27" t="s">
        <v>410</v>
      </c>
      <c r="I71" s="27" t="s">
        <v>53</v>
      </c>
      <c r="J71" s="27" t="s">
        <v>85</v>
      </c>
      <c r="K71" s="27" t="s">
        <v>411</v>
      </c>
      <c r="L71" s="27" t="s">
        <v>117</v>
      </c>
      <c r="M71" s="27" t="s">
        <v>57</v>
      </c>
      <c r="N71" s="28">
        <v>0.8</v>
      </c>
      <c r="O71" s="28">
        <v>0.8</v>
      </c>
      <c r="P71" s="29" t="s">
        <v>272</v>
      </c>
      <c r="Q71" s="30"/>
      <c r="R71" s="30"/>
      <c r="S71" s="30"/>
      <c r="T71" s="30"/>
      <c r="U71" s="30"/>
      <c r="V71" s="30"/>
      <c r="W71" s="30"/>
      <c r="X71" s="30"/>
      <c r="Y71" s="30"/>
      <c r="Z71" s="30"/>
      <c r="AA71" s="31"/>
      <c r="AB71" s="28" t="s">
        <v>412</v>
      </c>
      <c r="AC71" s="39">
        <v>0</v>
      </c>
      <c r="AD71" s="166"/>
      <c r="AE71" s="28" t="s">
        <v>413</v>
      </c>
      <c r="AF71" s="27" t="s">
        <v>387</v>
      </c>
      <c r="AG71" s="27" t="s">
        <v>414</v>
      </c>
      <c r="AH71" s="25" t="s">
        <v>389</v>
      </c>
      <c r="AI71" s="35"/>
      <c r="AJ71" s="35"/>
      <c r="AK71" s="35"/>
      <c r="AL71" s="34"/>
      <c r="AM71" s="35"/>
      <c r="AN71" s="35"/>
      <c r="AO71" s="35"/>
      <c r="AP71" s="35"/>
      <c r="AQ71" s="35"/>
      <c r="AR71" s="35"/>
      <c r="AS71" s="35"/>
      <c r="AT71" s="35"/>
      <c r="AU71" s="35"/>
      <c r="AV71" s="35"/>
      <c r="AW71" s="35"/>
      <c r="AX71" s="35"/>
      <c r="AY71" s="35"/>
      <c r="AZ71" s="35"/>
      <c r="BA71" s="35"/>
    </row>
    <row r="72" spans="1:53" ht="130.19999999999999" customHeight="1">
      <c r="A72" s="113"/>
      <c r="B72" s="25" t="s">
        <v>378</v>
      </c>
      <c r="C72" s="25" t="s">
        <v>47</v>
      </c>
      <c r="D72" s="37"/>
      <c r="E72" s="37"/>
      <c r="F72" s="27" t="s">
        <v>415</v>
      </c>
      <c r="G72" s="27" t="s">
        <v>416</v>
      </c>
      <c r="H72" s="27" t="s">
        <v>417</v>
      </c>
      <c r="I72" s="27" t="s">
        <v>53</v>
      </c>
      <c r="J72" s="27" t="s">
        <v>85</v>
      </c>
      <c r="K72" s="27" t="s">
        <v>418</v>
      </c>
      <c r="L72" s="27" t="s">
        <v>131</v>
      </c>
      <c r="M72" s="27" t="s">
        <v>57</v>
      </c>
      <c r="N72" s="28">
        <v>0.01</v>
      </c>
      <c r="O72" s="28">
        <v>0.01</v>
      </c>
      <c r="P72" s="29">
        <v>0.01</v>
      </c>
      <c r="Q72" s="30"/>
      <c r="R72" s="30"/>
      <c r="S72" s="30"/>
      <c r="T72" s="30"/>
      <c r="U72" s="30"/>
      <c r="V72" s="30"/>
      <c r="W72" s="30"/>
      <c r="X72" s="30"/>
      <c r="Y72" s="30"/>
      <c r="Z72" s="30"/>
      <c r="AA72" s="31"/>
      <c r="AB72" s="28" t="s">
        <v>419</v>
      </c>
      <c r="AC72" s="39">
        <v>100</v>
      </c>
      <c r="AD72" s="169"/>
      <c r="AE72" s="28" t="s">
        <v>420</v>
      </c>
      <c r="AF72" s="27" t="s">
        <v>387</v>
      </c>
      <c r="AG72" s="27" t="s">
        <v>61</v>
      </c>
      <c r="AH72" s="25" t="s">
        <v>389</v>
      </c>
      <c r="AI72" s="35"/>
      <c r="AJ72" s="35"/>
      <c r="AK72" s="35"/>
      <c r="AL72" s="34"/>
      <c r="AM72" s="35"/>
      <c r="AN72" s="35"/>
      <c r="AO72" s="35"/>
      <c r="AP72" s="35"/>
      <c r="AQ72" s="35"/>
      <c r="AR72" s="35"/>
      <c r="AS72" s="35"/>
      <c r="AT72" s="35"/>
      <c r="AU72" s="35"/>
      <c r="AV72" s="35"/>
      <c r="AW72" s="35"/>
      <c r="AX72" s="35"/>
      <c r="AY72" s="35"/>
      <c r="AZ72" s="35"/>
      <c r="BA72" s="35"/>
    </row>
    <row r="73" spans="1:53" ht="76.2" customHeight="1">
      <c r="A73" s="113"/>
      <c r="B73" s="129" t="s">
        <v>421</v>
      </c>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1"/>
      <c r="AC73" s="132">
        <f>AVERAGE(AC67:AC72)</f>
        <v>59.983896940418681</v>
      </c>
      <c r="AD73" s="132"/>
      <c r="AE73" s="28"/>
      <c r="AF73" s="27"/>
      <c r="AG73" s="27"/>
      <c r="AH73" s="25"/>
      <c r="AI73" s="35"/>
      <c r="AJ73" s="35"/>
      <c r="AK73" s="35"/>
      <c r="AL73" s="34"/>
      <c r="AM73" s="35"/>
      <c r="AN73" s="35"/>
      <c r="AO73" s="35"/>
      <c r="AP73" s="35"/>
      <c r="AQ73" s="35"/>
      <c r="AR73" s="35"/>
      <c r="AS73" s="35"/>
      <c r="AT73" s="35"/>
      <c r="AU73" s="35"/>
      <c r="AV73" s="35"/>
      <c r="AW73" s="35"/>
      <c r="AX73" s="35"/>
      <c r="AY73" s="35"/>
      <c r="AZ73" s="35"/>
      <c r="BA73" s="35"/>
    </row>
    <row r="74" spans="1:53" ht="195.6" customHeight="1">
      <c r="A74" s="113"/>
      <c r="B74" s="25" t="s">
        <v>378</v>
      </c>
      <c r="C74" s="25" t="s">
        <v>47</v>
      </c>
      <c r="D74" s="27" t="s">
        <v>422</v>
      </c>
      <c r="E74" s="27" t="s">
        <v>423</v>
      </c>
      <c r="F74" s="27" t="s">
        <v>424</v>
      </c>
      <c r="G74" s="27" t="s">
        <v>425</v>
      </c>
      <c r="H74" s="27" t="s">
        <v>426</v>
      </c>
      <c r="I74" s="27" t="s">
        <v>53</v>
      </c>
      <c r="J74" s="27" t="s">
        <v>85</v>
      </c>
      <c r="K74" s="27" t="s">
        <v>427</v>
      </c>
      <c r="L74" s="27" t="s">
        <v>56</v>
      </c>
      <c r="M74" s="27" t="s">
        <v>57</v>
      </c>
      <c r="N74" s="27" t="s">
        <v>87</v>
      </c>
      <c r="O74" s="28">
        <v>0.95</v>
      </c>
      <c r="P74" s="29">
        <v>0.5</v>
      </c>
      <c r="Q74" s="30"/>
      <c r="R74" s="30"/>
      <c r="S74" s="30"/>
      <c r="T74" s="30"/>
      <c r="U74" s="30"/>
      <c r="V74" s="30"/>
      <c r="W74" s="30"/>
      <c r="X74" s="30"/>
      <c r="Y74" s="30"/>
      <c r="Z74" s="30"/>
      <c r="AA74" s="31"/>
      <c r="AB74" s="28" t="s">
        <v>428</v>
      </c>
      <c r="AC74" s="39">
        <v>50</v>
      </c>
      <c r="AD74" s="39"/>
      <c r="AE74" s="28" t="s">
        <v>429</v>
      </c>
      <c r="AF74" s="27" t="s">
        <v>430</v>
      </c>
      <c r="AG74" s="27" t="s">
        <v>431</v>
      </c>
      <c r="AH74" s="25" t="s">
        <v>389</v>
      </c>
      <c r="AI74" s="35"/>
      <c r="AJ74" s="35"/>
      <c r="AK74" s="35"/>
      <c r="AL74" s="34"/>
      <c r="AM74" s="35"/>
      <c r="AN74" s="35"/>
      <c r="AO74" s="35"/>
      <c r="AP74" s="35"/>
      <c r="AQ74" s="35"/>
      <c r="AR74" s="35"/>
      <c r="AS74" s="35"/>
      <c r="AT74" s="35"/>
      <c r="AU74" s="35"/>
      <c r="AV74" s="35"/>
      <c r="AW74" s="35"/>
      <c r="AX74" s="35"/>
      <c r="AY74" s="35"/>
      <c r="AZ74" s="35"/>
      <c r="BA74" s="35"/>
    </row>
    <row r="75" spans="1:53" ht="87" customHeight="1">
      <c r="A75" s="113"/>
      <c r="B75" s="129" t="s">
        <v>432</v>
      </c>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1"/>
      <c r="AC75" s="132">
        <v>50</v>
      </c>
      <c r="AD75" s="132"/>
      <c r="AE75" s="28"/>
      <c r="AF75" s="27"/>
      <c r="AG75" s="27"/>
      <c r="AH75" s="25"/>
      <c r="AI75" s="35"/>
      <c r="AJ75" s="35"/>
      <c r="AK75" s="35"/>
      <c r="AL75" s="34"/>
      <c r="AM75" s="35"/>
      <c r="AN75" s="35"/>
      <c r="AO75" s="35"/>
      <c r="AP75" s="35"/>
      <c r="AQ75" s="35"/>
      <c r="AR75" s="35"/>
      <c r="AS75" s="35"/>
      <c r="AT75" s="35"/>
      <c r="AU75" s="35"/>
      <c r="AV75" s="35"/>
      <c r="AW75" s="35"/>
      <c r="AX75" s="35"/>
      <c r="AY75" s="35"/>
      <c r="AZ75" s="35"/>
      <c r="BA75" s="35"/>
    </row>
    <row r="76" spans="1:53" ht="229.8" customHeight="1">
      <c r="A76" s="113"/>
      <c r="B76" s="25" t="s">
        <v>378</v>
      </c>
      <c r="C76" s="25" t="s">
        <v>47</v>
      </c>
      <c r="D76" s="27" t="s">
        <v>433</v>
      </c>
      <c r="E76" s="27" t="s">
        <v>434</v>
      </c>
      <c r="F76" s="27" t="s">
        <v>435</v>
      </c>
      <c r="G76" s="27" t="s">
        <v>436</v>
      </c>
      <c r="H76" s="27" t="s">
        <v>437</v>
      </c>
      <c r="I76" s="27" t="s">
        <v>53</v>
      </c>
      <c r="J76" s="27" t="s">
        <v>108</v>
      </c>
      <c r="K76" s="27" t="s">
        <v>438</v>
      </c>
      <c r="L76" s="27" t="s">
        <v>131</v>
      </c>
      <c r="M76" s="27" t="s">
        <v>57</v>
      </c>
      <c r="N76" s="28">
        <v>0.8</v>
      </c>
      <c r="O76" s="28">
        <v>0.8</v>
      </c>
      <c r="P76" s="29">
        <v>0.5</v>
      </c>
      <c r="Q76" s="30"/>
      <c r="R76" s="30"/>
      <c r="S76" s="30"/>
      <c r="T76" s="30"/>
      <c r="U76" s="31"/>
      <c r="V76" s="170"/>
      <c r="W76" s="171"/>
      <c r="X76" s="171"/>
      <c r="Y76" s="171"/>
      <c r="Z76" s="171"/>
      <c r="AA76" s="172"/>
      <c r="AB76" s="28" t="s">
        <v>439</v>
      </c>
      <c r="AC76" s="39">
        <f>0.625*100</f>
        <v>62.5</v>
      </c>
      <c r="AD76" s="39"/>
      <c r="AE76" s="28" t="s">
        <v>440</v>
      </c>
      <c r="AF76" s="27" t="s">
        <v>441</v>
      </c>
      <c r="AG76" s="27" t="s">
        <v>414</v>
      </c>
      <c r="AH76" s="25" t="s">
        <v>442</v>
      </c>
      <c r="AI76" s="35"/>
      <c r="AJ76" s="35"/>
      <c r="AK76" s="35"/>
      <c r="AL76" s="35"/>
      <c r="AM76" s="34"/>
      <c r="AN76" s="34"/>
      <c r="AO76" s="34"/>
      <c r="AP76" s="34"/>
      <c r="AQ76" s="35"/>
      <c r="AR76" s="34"/>
      <c r="AS76" s="35"/>
      <c r="AT76" s="35"/>
      <c r="AU76" s="35"/>
      <c r="AV76" s="35"/>
      <c r="AW76" s="35"/>
      <c r="AX76" s="34"/>
      <c r="AY76" s="35"/>
      <c r="AZ76" s="35"/>
      <c r="BA76" s="35"/>
    </row>
    <row r="77" spans="1:53" ht="69.599999999999994" customHeight="1">
      <c r="A77" s="113"/>
      <c r="B77" s="129" t="s">
        <v>443</v>
      </c>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1"/>
      <c r="AC77" s="132">
        <f>+AC76</f>
        <v>62.5</v>
      </c>
      <c r="AD77" s="132"/>
      <c r="AE77" s="28"/>
      <c r="AF77" s="27"/>
      <c r="AG77" s="27"/>
      <c r="AH77" s="25"/>
      <c r="AI77" s="35"/>
      <c r="AJ77" s="35"/>
      <c r="AK77" s="35"/>
      <c r="AL77" s="35"/>
      <c r="AM77" s="34"/>
      <c r="AN77" s="34"/>
      <c r="AO77" s="34"/>
      <c r="AP77" s="34"/>
      <c r="AQ77" s="35"/>
      <c r="AR77" s="34"/>
      <c r="AS77" s="35"/>
      <c r="AT77" s="35"/>
      <c r="AU77" s="35"/>
      <c r="AV77" s="35"/>
      <c r="AW77" s="35"/>
      <c r="AX77" s="34"/>
      <c r="AY77" s="35"/>
      <c r="AZ77" s="35"/>
      <c r="BA77" s="35"/>
    </row>
    <row r="78" spans="1:53" ht="132.6" customHeight="1">
      <c r="A78" s="113"/>
      <c r="B78" s="25" t="s">
        <v>46</v>
      </c>
      <c r="C78" s="25" t="s">
        <v>47</v>
      </c>
      <c r="D78" s="26" t="s">
        <v>444</v>
      </c>
      <c r="E78" s="26" t="s">
        <v>445</v>
      </c>
      <c r="F78" s="27" t="s">
        <v>446</v>
      </c>
      <c r="G78" s="27" t="s">
        <v>447</v>
      </c>
      <c r="H78" s="27" t="s">
        <v>448</v>
      </c>
      <c r="I78" s="27" t="s">
        <v>115</v>
      </c>
      <c r="J78" s="27" t="s">
        <v>108</v>
      </c>
      <c r="K78" s="27" t="s">
        <v>449</v>
      </c>
      <c r="L78" s="27" t="s">
        <v>131</v>
      </c>
      <c r="M78" s="27" t="s">
        <v>57</v>
      </c>
      <c r="N78" s="48">
        <v>2</v>
      </c>
      <c r="O78" s="48">
        <v>2</v>
      </c>
      <c r="P78" s="41">
        <v>2</v>
      </c>
      <c r="Q78" s="42"/>
      <c r="R78" s="42"/>
      <c r="S78" s="42"/>
      <c r="T78" s="42"/>
      <c r="U78" s="43"/>
      <c r="V78" s="173"/>
      <c r="W78" s="174"/>
      <c r="X78" s="174"/>
      <c r="Y78" s="174"/>
      <c r="Z78" s="174"/>
      <c r="AA78" s="175"/>
      <c r="AB78" s="28" t="s">
        <v>450</v>
      </c>
      <c r="AC78" s="39">
        <v>100</v>
      </c>
      <c r="AD78" s="50"/>
      <c r="AE78" s="28" t="s">
        <v>451</v>
      </c>
      <c r="AF78" s="27" t="s">
        <v>452</v>
      </c>
      <c r="AG78" s="27" t="s">
        <v>414</v>
      </c>
      <c r="AH78" s="25" t="s">
        <v>453</v>
      </c>
      <c r="AI78" s="35"/>
      <c r="AJ78" s="35"/>
      <c r="AK78" s="35"/>
      <c r="AL78" s="35"/>
      <c r="AM78" s="35"/>
      <c r="AN78" s="35"/>
      <c r="AO78" s="35"/>
      <c r="AP78" s="35"/>
      <c r="AQ78" s="35"/>
      <c r="AR78" s="35"/>
      <c r="AS78" s="35"/>
      <c r="AT78" s="35"/>
      <c r="AU78" s="35"/>
      <c r="AV78" s="35"/>
      <c r="AW78" s="35"/>
      <c r="AX78" s="35"/>
      <c r="AY78" s="34"/>
      <c r="AZ78" s="34"/>
      <c r="BA78" s="35"/>
    </row>
    <row r="79" spans="1:53" ht="106.8" customHeight="1">
      <c r="A79" s="113"/>
      <c r="B79" s="25" t="s">
        <v>46</v>
      </c>
      <c r="C79" s="25" t="s">
        <v>47</v>
      </c>
      <c r="D79" s="37"/>
      <c r="E79" s="37"/>
      <c r="F79" s="27" t="s">
        <v>454</v>
      </c>
      <c r="G79" s="27" t="s">
        <v>455</v>
      </c>
      <c r="H79" s="27" t="s">
        <v>456</v>
      </c>
      <c r="I79" s="27" t="s">
        <v>115</v>
      </c>
      <c r="J79" s="27" t="s">
        <v>108</v>
      </c>
      <c r="K79" s="27" t="s">
        <v>449</v>
      </c>
      <c r="L79" s="27" t="s">
        <v>131</v>
      </c>
      <c r="M79" s="27" t="s">
        <v>57</v>
      </c>
      <c r="N79" s="48">
        <v>2</v>
      </c>
      <c r="O79" s="48">
        <v>2</v>
      </c>
      <c r="P79" s="41">
        <v>2</v>
      </c>
      <c r="Q79" s="42"/>
      <c r="R79" s="42"/>
      <c r="S79" s="42"/>
      <c r="T79" s="42"/>
      <c r="U79" s="43"/>
      <c r="V79" s="173"/>
      <c r="W79" s="174"/>
      <c r="X79" s="174"/>
      <c r="Y79" s="174"/>
      <c r="Z79" s="174"/>
      <c r="AA79" s="175"/>
      <c r="AB79" s="28" t="s">
        <v>457</v>
      </c>
      <c r="AC79" s="39">
        <v>100</v>
      </c>
      <c r="AD79" s="122"/>
      <c r="AE79" s="28" t="s">
        <v>451</v>
      </c>
      <c r="AF79" s="27" t="s">
        <v>452</v>
      </c>
      <c r="AG79" s="27" t="s">
        <v>414</v>
      </c>
      <c r="AH79" s="25" t="s">
        <v>453</v>
      </c>
      <c r="AI79" s="35"/>
      <c r="AJ79" s="35"/>
      <c r="AK79" s="35"/>
      <c r="AL79" s="35"/>
      <c r="AM79" s="35"/>
      <c r="AN79" s="35"/>
      <c r="AO79" s="35"/>
      <c r="AP79" s="35"/>
      <c r="AQ79" s="35"/>
      <c r="AR79" s="35"/>
      <c r="AS79" s="35"/>
      <c r="AT79" s="35"/>
      <c r="AU79" s="35"/>
      <c r="AV79" s="35"/>
      <c r="AW79" s="35"/>
      <c r="AX79" s="35"/>
      <c r="AY79" s="34"/>
      <c r="AZ79" s="34"/>
      <c r="BA79" s="35"/>
    </row>
    <row r="80" spans="1:53" ht="114" customHeight="1">
      <c r="A80" s="113"/>
      <c r="B80" s="25" t="s">
        <v>46</v>
      </c>
      <c r="C80" s="25" t="s">
        <v>47</v>
      </c>
      <c r="D80" s="37"/>
      <c r="E80" s="37"/>
      <c r="F80" s="27" t="s">
        <v>458</v>
      </c>
      <c r="G80" s="27" t="s">
        <v>459</v>
      </c>
      <c r="H80" s="27" t="s">
        <v>460</v>
      </c>
      <c r="I80" s="27" t="s">
        <v>115</v>
      </c>
      <c r="J80" s="27" t="s">
        <v>108</v>
      </c>
      <c r="K80" s="27" t="s">
        <v>449</v>
      </c>
      <c r="L80" s="27" t="s">
        <v>131</v>
      </c>
      <c r="M80" s="27" t="s">
        <v>57</v>
      </c>
      <c r="N80" s="48">
        <v>2</v>
      </c>
      <c r="O80" s="48">
        <v>2</v>
      </c>
      <c r="P80" s="41">
        <v>2</v>
      </c>
      <c r="Q80" s="42"/>
      <c r="R80" s="42"/>
      <c r="S80" s="42"/>
      <c r="T80" s="42"/>
      <c r="U80" s="43"/>
      <c r="V80" s="173"/>
      <c r="W80" s="174"/>
      <c r="X80" s="174"/>
      <c r="Y80" s="174"/>
      <c r="Z80" s="174"/>
      <c r="AA80" s="175"/>
      <c r="AB80" s="28" t="s">
        <v>461</v>
      </c>
      <c r="AC80" s="39">
        <v>100</v>
      </c>
      <c r="AD80" s="122"/>
      <c r="AE80" s="28" t="s">
        <v>451</v>
      </c>
      <c r="AF80" s="27" t="s">
        <v>452</v>
      </c>
      <c r="AG80" s="27" t="s">
        <v>414</v>
      </c>
      <c r="AH80" s="25" t="s">
        <v>453</v>
      </c>
      <c r="AI80" s="35"/>
      <c r="AJ80" s="35"/>
      <c r="AK80" s="35"/>
      <c r="AL80" s="35"/>
      <c r="AM80" s="35"/>
      <c r="AN80" s="35"/>
      <c r="AO80" s="35"/>
      <c r="AP80" s="35"/>
      <c r="AQ80" s="35"/>
      <c r="AR80" s="35"/>
      <c r="AS80" s="35"/>
      <c r="AT80" s="35"/>
      <c r="AU80" s="35"/>
      <c r="AV80" s="35"/>
      <c r="AW80" s="35"/>
      <c r="AX80" s="35"/>
      <c r="AY80" s="34"/>
      <c r="AZ80" s="34"/>
      <c r="BA80" s="35"/>
    </row>
    <row r="81" spans="1:53" ht="111" customHeight="1">
      <c r="A81" s="113"/>
      <c r="B81" s="25" t="s">
        <v>46</v>
      </c>
      <c r="C81" s="25" t="s">
        <v>47</v>
      </c>
      <c r="D81" s="37"/>
      <c r="E81" s="37"/>
      <c r="F81" s="27" t="s">
        <v>462</v>
      </c>
      <c r="G81" s="27" t="s">
        <v>463</v>
      </c>
      <c r="H81" s="27" t="s">
        <v>464</v>
      </c>
      <c r="I81" s="27" t="s">
        <v>115</v>
      </c>
      <c r="J81" s="27" t="s">
        <v>108</v>
      </c>
      <c r="K81" s="27" t="s">
        <v>449</v>
      </c>
      <c r="L81" s="27" t="s">
        <v>131</v>
      </c>
      <c r="M81" s="27" t="s">
        <v>57</v>
      </c>
      <c r="N81" s="48">
        <v>2</v>
      </c>
      <c r="O81" s="48">
        <v>2</v>
      </c>
      <c r="P81" s="41">
        <v>1</v>
      </c>
      <c r="Q81" s="42"/>
      <c r="R81" s="42"/>
      <c r="S81" s="42"/>
      <c r="T81" s="42"/>
      <c r="U81" s="43"/>
      <c r="V81" s="173"/>
      <c r="W81" s="174"/>
      <c r="X81" s="174"/>
      <c r="Y81" s="174"/>
      <c r="Z81" s="174"/>
      <c r="AA81" s="175"/>
      <c r="AB81" s="28" t="s">
        <v>465</v>
      </c>
      <c r="AC81" s="39">
        <v>50</v>
      </c>
      <c r="AD81" s="122"/>
      <c r="AE81" s="28" t="s">
        <v>451</v>
      </c>
      <c r="AF81" s="27" t="s">
        <v>452</v>
      </c>
      <c r="AG81" s="27" t="s">
        <v>414</v>
      </c>
      <c r="AH81" s="25" t="s">
        <v>453</v>
      </c>
      <c r="AI81" s="35"/>
      <c r="AJ81" s="35"/>
      <c r="AK81" s="35"/>
      <c r="AL81" s="35"/>
      <c r="AM81" s="35"/>
      <c r="AN81" s="35"/>
      <c r="AO81" s="35"/>
      <c r="AP81" s="35"/>
      <c r="AQ81" s="35"/>
      <c r="AR81" s="35"/>
      <c r="AS81" s="35"/>
      <c r="AT81" s="35"/>
      <c r="AU81" s="35"/>
      <c r="AV81" s="35"/>
      <c r="AW81" s="35"/>
      <c r="AX81" s="35"/>
      <c r="AY81" s="34"/>
      <c r="AZ81" s="34"/>
      <c r="BA81" s="35"/>
    </row>
    <row r="82" spans="1:53" ht="106.2" customHeight="1">
      <c r="A82" s="113"/>
      <c r="B82" s="25" t="s">
        <v>46</v>
      </c>
      <c r="C82" s="25" t="s">
        <v>47</v>
      </c>
      <c r="D82" s="38"/>
      <c r="E82" s="38"/>
      <c r="F82" s="27" t="s">
        <v>466</v>
      </c>
      <c r="G82" s="27" t="s">
        <v>467</v>
      </c>
      <c r="H82" s="27" t="s">
        <v>437</v>
      </c>
      <c r="I82" s="27" t="s">
        <v>53</v>
      </c>
      <c r="J82" s="27" t="s">
        <v>85</v>
      </c>
      <c r="K82" s="27" t="s">
        <v>468</v>
      </c>
      <c r="L82" s="27" t="s">
        <v>131</v>
      </c>
      <c r="M82" s="27" t="s">
        <v>57</v>
      </c>
      <c r="N82" s="28">
        <v>1</v>
      </c>
      <c r="O82" s="28">
        <v>1</v>
      </c>
      <c r="P82" s="29">
        <v>0.7</v>
      </c>
      <c r="Q82" s="30"/>
      <c r="R82" s="30"/>
      <c r="S82" s="30"/>
      <c r="T82" s="30"/>
      <c r="U82" s="31"/>
      <c r="V82" s="170"/>
      <c r="W82" s="176"/>
      <c r="X82" s="176"/>
      <c r="Y82" s="176"/>
      <c r="Z82" s="176"/>
      <c r="AA82" s="177"/>
      <c r="AB82" s="28" t="s">
        <v>469</v>
      </c>
      <c r="AC82" s="39">
        <v>70</v>
      </c>
      <c r="AD82" s="54"/>
      <c r="AE82" s="28" t="s">
        <v>470</v>
      </c>
      <c r="AF82" s="27" t="s">
        <v>387</v>
      </c>
      <c r="AG82" s="27" t="s">
        <v>471</v>
      </c>
      <c r="AH82" s="25" t="s">
        <v>472</v>
      </c>
      <c r="AI82" s="35"/>
      <c r="AJ82" s="34"/>
      <c r="AK82" s="34"/>
      <c r="AL82" s="34"/>
      <c r="AM82" s="35"/>
      <c r="AN82" s="35"/>
      <c r="AO82" s="35"/>
      <c r="AP82" s="35"/>
      <c r="AQ82" s="35"/>
      <c r="AR82" s="35"/>
      <c r="AS82" s="35"/>
      <c r="AT82" s="35"/>
      <c r="AU82" s="35"/>
      <c r="AV82" s="35"/>
      <c r="AW82" s="35"/>
      <c r="AX82" s="35"/>
      <c r="AY82" s="35"/>
      <c r="AZ82" s="35"/>
      <c r="BA82" s="35"/>
    </row>
    <row r="83" spans="1:53" ht="76.2" customHeight="1">
      <c r="A83" s="113"/>
      <c r="B83" s="129" t="s">
        <v>473</v>
      </c>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1"/>
      <c r="AC83" s="132">
        <f>AVERAGE(AC78:AC82)</f>
        <v>84</v>
      </c>
      <c r="AD83" s="132"/>
      <c r="AE83" s="28"/>
      <c r="AF83" s="27"/>
      <c r="AG83" s="27"/>
      <c r="AH83" s="25"/>
      <c r="AI83" s="35"/>
      <c r="AJ83" s="34"/>
      <c r="AK83" s="34"/>
      <c r="AL83" s="34"/>
      <c r="AM83" s="35"/>
      <c r="AN83" s="35"/>
      <c r="AO83" s="35"/>
      <c r="AP83" s="35"/>
      <c r="AQ83" s="35"/>
      <c r="AR83" s="35"/>
      <c r="AS83" s="35"/>
      <c r="AT83" s="35"/>
      <c r="AU83" s="35"/>
      <c r="AV83" s="35"/>
      <c r="AW83" s="35"/>
      <c r="AX83" s="35"/>
      <c r="AY83" s="35"/>
      <c r="AZ83" s="35"/>
      <c r="BA83" s="35"/>
    </row>
    <row r="84" spans="1:53" ht="93.6" customHeight="1">
      <c r="A84" s="113"/>
      <c r="B84" s="25" t="s">
        <v>474</v>
      </c>
      <c r="C84" s="25" t="s">
        <v>475</v>
      </c>
      <c r="D84" s="26" t="s">
        <v>476</v>
      </c>
      <c r="E84" s="26" t="s">
        <v>477</v>
      </c>
      <c r="F84" s="27" t="s">
        <v>478</v>
      </c>
      <c r="G84" s="27" t="s">
        <v>479</v>
      </c>
      <c r="H84" s="27" t="s">
        <v>437</v>
      </c>
      <c r="I84" s="27" t="s">
        <v>53</v>
      </c>
      <c r="J84" s="27" t="s">
        <v>85</v>
      </c>
      <c r="K84" s="27" t="s">
        <v>480</v>
      </c>
      <c r="L84" s="27" t="s">
        <v>131</v>
      </c>
      <c r="M84" s="27" t="s">
        <v>57</v>
      </c>
      <c r="N84" s="28">
        <v>1</v>
      </c>
      <c r="O84" s="28">
        <v>1</v>
      </c>
      <c r="P84" s="29">
        <v>0</v>
      </c>
      <c r="Q84" s="30"/>
      <c r="R84" s="30"/>
      <c r="S84" s="30"/>
      <c r="T84" s="30"/>
      <c r="U84" s="31"/>
      <c r="V84" s="29"/>
      <c r="W84" s="30"/>
      <c r="X84" s="30"/>
      <c r="Y84" s="30"/>
      <c r="Z84" s="30"/>
      <c r="AA84" s="31"/>
      <c r="AB84" s="27" t="s">
        <v>481</v>
      </c>
      <c r="AC84" s="39">
        <v>0</v>
      </c>
      <c r="AD84" s="50"/>
      <c r="AE84" s="28" t="s">
        <v>482</v>
      </c>
      <c r="AF84" s="27" t="s">
        <v>483</v>
      </c>
      <c r="AG84" s="27" t="s">
        <v>353</v>
      </c>
      <c r="AH84" s="25" t="s">
        <v>484</v>
      </c>
      <c r="AI84" s="35"/>
      <c r="AJ84" s="35"/>
      <c r="AK84" s="35"/>
      <c r="AL84" s="35"/>
      <c r="AM84" s="35"/>
      <c r="AN84" s="35"/>
      <c r="AO84" s="35"/>
      <c r="AP84" s="35"/>
      <c r="AQ84" s="35"/>
      <c r="AR84" s="35"/>
      <c r="AS84" s="35"/>
      <c r="AT84" s="35"/>
      <c r="AU84" s="35"/>
      <c r="AV84" s="35"/>
      <c r="AW84" s="35"/>
      <c r="AX84" s="35"/>
      <c r="AY84" s="35"/>
      <c r="AZ84" s="35"/>
      <c r="BA84" s="34"/>
    </row>
    <row r="85" spans="1:53" ht="73.8" customHeight="1">
      <c r="A85" s="113"/>
      <c r="B85" s="25" t="s">
        <v>474</v>
      </c>
      <c r="C85" s="25" t="s">
        <v>475</v>
      </c>
      <c r="D85" s="37"/>
      <c r="E85" s="37"/>
      <c r="F85" s="27" t="s">
        <v>485</v>
      </c>
      <c r="G85" s="27" t="s">
        <v>486</v>
      </c>
      <c r="H85" s="27" t="s">
        <v>487</v>
      </c>
      <c r="I85" s="27" t="s">
        <v>115</v>
      </c>
      <c r="J85" s="27" t="s">
        <v>85</v>
      </c>
      <c r="K85" s="27" t="s">
        <v>488</v>
      </c>
      <c r="L85" s="27" t="s">
        <v>131</v>
      </c>
      <c r="M85" s="27" t="s">
        <v>57</v>
      </c>
      <c r="N85" s="27" t="s">
        <v>87</v>
      </c>
      <c r="O85" s="27">
        <v>2</v>
      </c>
      <c r="P85" s="41">
        <v>1</v>
      </c>
      <c r="Q85" s="42"/>
      <c r="R85" s="42"/>
      <c r="S85" s="42"/>
      <c r="T85" s="42"/>
      <c r="U85" s="43"/>
      <c r="V85" s="41"/>
      <c r="W85" s="42"/>
      <c r="X85" s="42"/>
      <c r="Y85" s="42"/>
      <c r="Z85" s="42"/>
      <c r="AA85" s="43"/>
      <c r="AB85" s="27" t="s">
        <v>489</v>
      </c>
      <c r="AC85" s="39">
        <v>50</v>
      </c>
      <c r="AD85" s="122"/>
      <c r="AE85" s="27" t="s">
        <v>490</v>
      </c>
      <c r="AF85" s="27" t="s">
        <v>483</v>
      </c>
      <c r="AG85" s="27" t="s">
        <v>353</v>
      </c>
      <c r="AH85" s="25" t="s">
        <v>484</v>
      </c>
      <c r="AI85" s="35"/>
      <c r="AJ85" s="35"/>
      <c r="AK85" s="35"/>
      <c r="AL85" s="35"/>
      <c r="AM85" s="35"/>
      <c r="AN85" s="35"/>
      <c r="AO85" s="35"/>
      <c r="AP85" s="35"/>
      <c r="AQ85" s="35"/>
      <c r="AR85" s="35"/>
      <c r="AS85" s="35"/>
      <c r="AT85" s="35"/>
      <c r="AU85" s="35"/>
      <c r="AV85" s="35"/>
      <c r="AW85" s="35"/>
      <c r="AX85" s="35"/>
      <c r="AY85" s="35"/>
      <c r="AZ85" s="35"/>
      <c r="BA85" s="34"/>
    </row>
    <row r="86" spans="1:53" ht="72" customHeight="1">
      <c r="A86" s="113"/>
      <c r="B86" s="25" t="s">
        <v>474</v>
      </c>
      <c r="C86" s="25" t="s">
        <v>475</v>
      </c>
      <c r="D86" s="37"/>
      <c r="E86" s="37"/>
      <c r="F86" s="27" t="s">
        <v>491</v>
      </c>
      <c r="G86" s="27" t="s">
        <v>492</v>
      </c>
      <c r="H86" s="27" t="s">
        <v>493</v>
      </c>
      <c r="I86" s="27" t="s">
        <v>115</v>
      </c>
      <c r="J86" s="27" t="s">
        <v>494</v>
      </c>
      <c r="K86" s="27" t="s">
        <v>495</v>
      </c>
      <c r="L86" s="27" t="s">
        <v>131</v>
      </c>
      <c r="M86" s="27" t="s">
        <v>57</v>
      </c>
      <c r="N86" s="27">
        <v>3</v>
      </c>
      <c r="O86" s="27">
        <v>3</v>
      </c>
      <c r="P86" s="178">
        <v>1</v>
      </c>
      <c r="Q86" s="178"/>
      <c r="R86" s="178"/>
      <c r="S86" s="178"/>
      <c r="T86" s="178"/>
      <c r="U86" s="178"/>
      <c r="V86" s="178"/>
      <c r="W86" s="178"/>
      <c r="X86" s="178"/>
      <c r="Y86" s="178"/>
      <c r="Z86" s="178"/>
      <c r="AA86" s="178"/>
      <c r="AB86" s="27" t="s">
        <v>496</v>
      </c>
      <c r="AC86" s="39">
        <v>33</v>
      </c>
      <c r="AD86" s="122"/>
      <c r="AE86" s="27" t="s">
        <v>497</v>
      </c>
      <c r="AF86" s="27" t="s">
        <v>483</v>
      </c>
      <c r="AG86" s="27" t="s">
        <v>498</v>
      </c>
      <c r="AH86" s="25" t="s">
        <v>499</v>
      </c>
      <c r="AI86" s="34"/>
      <c r="AJ86" s="35"/>
      <c r="AK86" s="35"/>
      <c r="AL86" s="35"/>
      <c r="AM86" s="35"/>
      <c r="AN86" s="34"/>
      <c r="AO86" s="34"/>
      <c r="AP86" s="34"/>
      <c r="AQ86" s="34"/>
      <c r="AR86" s="34"/>
      <c r="AS86" s="35"/>
      <c r="AT86" s="35"/>
      <c r="AU86" s="35"/>
      <c r="AV86" s="35"/>
      <c r="AW86" s="35"/>
      <c r="AX86" s="35"/>
      <c r="AY86" s="35"/>
      <c r="AZ86" s="34"/>
      <c r="BA86" s="34"/>
    </row>
    <row r="87" spans="1:53" ht="108" customHeight="1">
      <c r="A87" s="113"/>
      <c r="B87" s="25" t="s">
        <v>474</v>
      </c>
      <c r="C87" s="25" t="s">
        <v>475</v>
      </c>
      <c r="D87" s="37"/>
      <c r="E87" s="37"/>
      <c r="F87" s="27" t="s">
        <v>500</v>
      </c>
      <c r="G87" s="27" t="s">
        <v>501</v>
      </c>
      <c r="H87" s="27" t="s">
        <v>502</v>
      </c>
      <c r="I87" s="27" t="s">
        <v>115</v>
      </c>
      <c r="J87" s="27" t="s">
        <v>108</v>
      </c>
      <c r="K87" s="27" t="s">
        <v>503</v>
      </c>
      <c r="L87" s="27" t="s">
        <v>373</v>
      </c>
      <c r="M87" s="27" t="s">
        <v>57</v>
      </c>
      <c r="N87" s="27">
        <v>2</v>
      </c>
      <c r="O87" s="27">
        <v>2</v>
      </c>
      <c r="P87" s="41">
        <v>1</v>
      </c>
      <c r="Q87" s="42"/>
      <c r="R87" s="42"/>
      <c r="S87" s="42"/>
      <c r="T87" s="42"/>
      <c r="U87" s="43"/>
      <c r="V87" s="41"/>
      <c r="W87" s="42"/>
      <c r="X87" s="42"/>
      <c r="Y87" s="42"/>
      <c r="Z87" s="42"/>
      <c r="AA87" s="43"/>
      <c r="AB87" s="27" t="s">
        <v>504</v>
      </c>
      <c r="AC87" s="39">
        <v>50</v>
      </c>
      <c r="AD87" s="122"/>
      <c r="AE87" s="27" t="s">
        <v>505</v>
      </c>
      <c r="AF87" s="27" t="s">
        <v>483</v>
      </c>
      <c r="AG87" s="27" t="s">
        <v>353</v>
      </c>
      <c r="AH87" s="25" t="s">
        <v>506</v>
      </c>
      <c r="AI87" s="35"/>
      <c r="AJ87" s="35"/>
      <c r="AK87" s="35"/>
      <c r="AL87" s="35"/>
      <c r="AM87" s="35"/>
      <c r="AN87" s="35"/>
      <c r="AO87" s="35"/>
      <c r="AP87" s="35"/>
      <c r="AQ87" s="35"/>
      <c r="AR87" s="35"/>
      <c r="AS87" s="35"/>
      <c r="AT87" s="35"/>
      <c r="AU87" s="35"/>
      <c r="AV87" s="35"/>
      <c r="AW87" s="35"/>
      <c r="AX87" s="35"/>
      <c r="AY87" s="35"/>
      <c r="AZ87" s="34"/>
      <c r="BA87" s="34"/>
    </row>
    <row r="88" spans="1:53" ht="82.2" customHeight="1">
      <c r="A88" s="113"/>
      <c r="B88" s="25" t="s">
        <v>474</v>
      </c>
      <c r="C88" s="25" t="s">
        <v>475</v>
      </c>
      <c r="D88" s="38"/>
      <c r="E88" s="38"/>
      <c r="F88" s="27" t="s">
        <v>507</v>
      </c>
      <c r="G88" s="27" t="s">
        <v>508</v>
      </c>
      <c r="H88" s="27" t="s">
        <v>509</v>
      </c>
      <c r="I88" s="27" t="s">
        <v>53</v>
      </c>
      <c r="J88" s="27" t="s">
        <v>85</v>
      </c>
      <c r="K88" s="27" t="s">
        <v>510</v>
      </c>
      <c r="L88" s="27" t="s">
        <v>373</v>
      </c>
      <c r="M88" s="27" t="s">
        <v>57</v>
      </c>
      <c r="N88" s="179">
        <v>0.69299999999999995</v>
      </c>
      <c r="O88" s="28">
        <v>0.7</v>
      </c>
      <c r="P88" s="51">
        <v>0.747</v>
      </c>
      <c r="Q88" s="52"/>
      <c r="R88" s="52"/>
      <c r="S88" s="52"/>
      <c r="T88" s="52"/>
      <c r="U88" s="52"/>
      <c r="V88" s="52"/>
      <c r="W88" s="52"/>
      <c r="X88" s="52"/>
      <c r="Y88" s="52"/>
      <c r="Z88" s="52"/>
      <c r="AA88" s="53"/>
      <c r="AB88" s="27" t="s">
        <v>511</v>
      </c>
      <c r="AC88" s="39">
        <v>100</v>
      </c>
      <c r="AD88" s="54"/>
      <c r="AE88" s="28" t="s">
        <v>512</v>
      </c>
      <c r="AF88" s="27" t="s">
        <v>483</v>
      </c>
      <c r="AG88" s="27" t="s">
        <v>353</v>
      </c>
      <c r="AH88" s="25" t="s">
        <v>484</v>
      </c>
      <c r="AI88" s="35"/>
      <c r="AJ88" s="35"/>
      <c r="AK88" s="35"/>
      <c r="AL88" s="35"/>
      <c r="AM88" s="35"/>
      <c r="AN88" s="35"/>
      <c r="AO88" s="35"/>
      <c r="AP88" s="35"/>
      <c r="AQ88" s="35"/>
      <c r="AR88" s="35"/>
      <c r="AS88" s="35"/>
      <c r="AT88" s="35"/>
      <c r="AU88" s="35"/>
      <c r="AV88" s="35"/>
      <c r="AW88" s="35"/>
      <c r="AX88" s="35"/>
      <c r="AY88" s="35"/>
      <c r="AZ88" s="34"/>
      <c r="BA88" s="34"/>
    </row>
    <row r="89" spans="1:53" ht="82.2" customHeight="1">
      <c r="A89" s="113"/>
      <c r="B89" s="129" t="s">
        <v>513</v>
      </c>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1"/>
      <c r="AC89" s="132">
        <f>AVERAGE(AC84:AC88)</f>
        <v>46.6</v>
      </c>
      <c r="AD89" s="132"/>
      <c r="AE89" s="28"/>
      <c r="AF89" s="27"/>
      <c r="AG89" s="27"/>
      <c r="AH89" s="25"/>
      <c r="AI89" s="35"/>
      <c r="AJ89" s="35"/>
      <c r="AK89" s="35"/>
      <c r="AL89" s="35"/>
      <c r="AM89" s="35"/>
      <c r="AN89" s="35"/>
      <c r="AO89" s="35"/>
      <c r="AP89" s="35"/>
      <c r="AQ89" s="35"/>
      <c r="AR89" s="35"/>
      <c r="AS89" s="35"/>
      <c r="AT89" s="35"/>
      <c r="AU89" s="35"/>
      <c r="AV89" s="35"/>
      <c r="AW89" s="35"/>
      <c r="AX89" s="35"/>
      <c r="AY89" s="35"/>
      <c r="AZ89" s="34"/>
      <c r="BA89" s="34"/>
    </row>
    <row r="90" spans="1:53" ht="220.8" customHeight="1">
      <c r="A90" s="113"/>
      <c r="B90" s="25" t="s">
        <v>514</v>
      </c>
      <c r="C90" s="25" t="s">
        <v>47</v>
      </c>
      <c r="D90" s="66" t="s">
        <v>515</v>
      </c>
      <c r="E90" s="66" t="s">
        <v>516</v>
      </c>
      <c r="F90" s="27" t="s">
        <v>517</v>
      </c>
      <c r="G90" s="27" t="s">
        <v>518</v>
      </c>
      <c r="H90" s="27" t="s">
        <v>519</v>
      </c>
      <c r="I90" s="27" t="s">
        <v>115</v>
      </c>
      <c r="J90" s="27" t="s">
        <v>108</v>
      </c>
      <c r="K90" s="27" t="s">
        <v>520</v>
      </c>
      <c r="L90" s="27" t="s">
        <v>131</v>
      </c>
      <c r="M90" s="27" t="s">
        <v>57</v>
      </c>
      <c r="N90" s="27">
        <v>2</v>
      </c>
      <c r="O90" s="27">
        <v>2</v>
      </c>
      <c r="P90" s="41">
        <v>1</v>
      </c>
      <c r="Q90" s="42"/>
      <c r="R90" s="42"/>
      <c r="S90" s="42"/>
      <c r="T90" s="42"/>
      <c r="U90" s="43"/>
      <c r="V90" s="180"/>
      <c r="W90" s="181"/>
      <c r="X90" s="181"/>
      <c r="Y90" s="181"/>
      <c r="Z90" s="181"/>
      <c r="AA90" s="182"/>
      <c r="AB90" s="27" t="s">
        <v>521</v>
      </c>
      <c r="AC90" s="39">
        <v>50</v>
      </c>
      <c r="AD90" s="50"/>
      <c r="AE90" s="27" t="s">
        <v>522</v>
      </c>
      <c r="AF90" s="27" t="s">
        <v>523</v>
      </c>
      <c r="AG90" s="27" t="s">
        <v>524</v>
      </c>
      <c r="AH90" s="25" t="s">
        <v>525</v>
      </c>
      <c r="AI90" s="35"/>
      <c r="AJ90" s="35"/>
      <c r="AK90" s="35"/>
      <c r="AL90" s="35"/>
      <c r="AM90" s="35"/>
      <c r="AN90" s="35"/>
      <c r="AO90" s="35"/>
      <c r="AP90" s="35"/>
      <c r="AQ90" s="35"/>
      <c r="AR90" s="35"/>
      <c r="AS90" s="35"/>
      <c r="AT90" s="35"/>
      <c r="AU90" s="35"/>
      <c r="AV90" s="34"/>
      <c r="AW90" s="34"/>
      <c r="AX90" s="35"/>
      <c r="AY90" s="35"/>
      <c r="AZ90" s="35"/>
      <c r="BA90" s="35"/>
    </row>
    <row r="91" spans="1:53" ht="86.4">
      <c r="A91" s="113"/>
      <c r="B91" s="25" t="s">
        <v>514</v>
      </c>
      <c r="C91" s="25" t="s">
        <v>47</v>
      </c>
      <c r="D91" s="66"/>
      <c r="E91" s="66"/>
      <c r="F91" s="27" t="s">
        <v>526</v>
      </c>
      <c r="G91" s="27" t="s">
        <v>527</v>
      </c>
      <c r="H91" s="27" t="s">
        <v>528</v>
      </c>
      <c r="I91" s="27" t="s">
        <v>115</v>
      </c>
      <c r="J91" s="27" t="s">
        <v>108</v>
      </c>
      <c r="K91" s="27" t="s">
        <v>527</v>
      </c>
      <c r="L91" s="27" t="s">
        <v>131</v>
      </c>
      <c r="M91" s="27" t="s">
        <v>57</v>
      </c>
      <c r="N91" s="27">
        <v>2</v>
      </c>
      <c r="O91" s="27">
        <v>2</v>
      </c>
      <c r="P91" s="41">
        <v>1</v>
      </c>
      <c r="Q91" s="42"/>
      <c r="R91" s="42"/>
      <c r="S91" s="42"/>
      <c r="T91" s="42"/>
      <c r="U91" s="43"/>
      <c r="V91" s="180"/>
      <c r="W91" s="181"/>
      <c r="X91" s="181"/>
      <c r="Y91" s="181"/>
      <c r="Z91" s="181"/>
      <c r="AA91" s="182"/>
      <c r="AB91" s="27" t="s">
        <v>529</v>
      </c>
      <c r="AC91" s="39">
        <v>50</v>
      </c>
      <c r="AD91" s="122"/>
      <c r="AE91" s="27" t="s">
        <v>530</v>
      </c>
      <c r="AF91" s="27" t="s">
        <v>523</v>
      </c>
      <c r="AG91" s="27" t="s">
        <v>524</v>
      </c>
      <c r="AH91" s="25" t="s">
        <v>531</v>
      </c>
      <c r="AI91" s="35"/>
      <c r="AJ91" s="35"/>
      <c r="AK91" s="35"/>
      <c r="AL91" s="35"/>
      <c r="AM91" s="35"/>
      <c r="AN91" s="35"/>
      <c r="AO91" s="35"/>
      <c r="AP91" s="35"/>
      <c r="AQ91" s="35"/>
      <c r="AR91" s="35"/>
      <c r="AS91" s="35"/>
      <c r="AT91" s="35"/>
      <c r="AU91" s="35"/>
      <c r="AV91" s="34"/>
      <c r="AW91" s="35"/>
      <c r="AX91" s="35"/>
      <c r="AY91" s="35"/>
      <c r="AZ91" s="35"/>
      <c r="BA91" s="35"/>
    </row>
    <row r="92" spans="1:53" ht="183" customHeight="1">
      <c r="A92" s="113"/>
      <c r="B92" s="25" t="s">
        <v>514</v>
      </c>
      <c r="C92" s="25" t="s">
        <v>47</v>
      </c>
      <c r="D92" s="66"/>
      <c r="E92" s="66"/>
      <c r="F92" s="27" t="s">
        <v>532</v>
      </c>
      <c r="G92" s="27" t="s">
        <v>533</v>
      </c>
      <c r="H92" s="27" t="s">
        <v>534</v>
      </c>
      <c r="I92" s="27" t="s">
        <v>53</v>
      </c>
      <c r="J92" s="27" t="s">
        <v>535</v>
      </c>
      <c r="K92" s="27" t="s">
        <v>536</v>
      </c>
      <c r="L92" s="27" t="s">
        <v>56</v>
      </c>
      <c r="M92" s="27" t="s">
        <v>57</v>
      </c>
      <c r="N92" s="28">
        <v>1</v>
      </c>
      <c r="O92" s="28">
        <v>1</v>
      </c>
      <c r="P92" s="29">
        <v>1</v>
      </c>
      <c r="Q92" s="30"/>
      <c r="R92" s="30"/>
      <c r="S92" s="30"/>
      <c r="T92" s="30"/>
      <c r="U92" s="31"/>
      <c r="V92" s="170"/>
      <c r="W92" s="171"/>
      <c r="X92" s="171"/>
      <c r="Y92" s="171"/>
      <c r="Z92" s="171"/>
      <c r="AA92" s="172"/>
      <c r="AB92" s="27" t="s">
        <v>537</v>
      </c>
      <c r="AC92" s="39">
        <v>100</v>
      </c>
      <c r="AD92" s="122"/>
      <c r="AE92" s="28" t="s">
        <v>538</v>
      </c>
      <c r="AF92" s="27" t="s">
        <v>523</v>
      </c>
      <c r="AG92" s="27" t="s">
        <v>524</v>
      </c>
      <c r="AH92" s="25" t="s">
        <v>531</v>
      </c>
      <c r="AI92" s="35"/>
      <c r="AJ92" s="35"/>
      <c r="AK92" s="35"/>
      <c r="AL92" s="35"/>
      <c r="AM92" s="35"/>
      <c r="AN92" s="34"/>
      <c r="AO92" s="35"/>
      <c r="AP92" s="35"/>
      <c r="AQ92" s="35"/>
      <c r="AR92" s="34"/>
      <c r="AS92" s="35"/>
      <c r="AT92" s="35"/>
      <c r="AU92" s="35"/>
      <c r="AV92" s="35"/>
      <c r="AW92" s="35"/>
      <c r="AX92" s="34"/>
      <c r="AY92" s="35"/>
      <c r="AZ92" s="34"/>
      <c r="BA92" s="35"/>
    </row>
    <row r="93" spans="1:53" ht="156">
      <c r="A93" s="113"/>
      <c r="B93" s="25" t="s">
        <v>514</v>
      </c>
      <c r="C93" s="25" t="s">
        <v>47</v>
      </c>
      <c r="D93" s="66"/>
      <c r="E93" s="66"/>
      <c r="F93" s="27" t="s">
        <v>539</v>
      </c>
      <c r="G93" s="27" t="s">
        <v>540</v>
      </c>
      <c r="H93" s="27" t="s">
        <v>541</v>
      </c>
      <c r="I93" s="27" t="s">
        <v>53</v>
      </c>
      <c r="J93" s="27" t="s">
        <v>108</v>
      </c>
      <c r="K93" s="27" t="s">
        <v>542</v>
      </c>
      <c r="L93" s="27" t="s">
        <v>543</v>
      </c>
      <c r="M93" s="27" t="s">
        <v>57</v>
      </c>
      <c r="N93" s="27" t="s">
        <v>87</v>
      </c>
      <c r="O93" s="28">
        <v>1</v>
      </c>
      <c r="P93" s="29">
        <v>1</v>
      </c>
      <c r="Q93" s="30"/>
      <c r="R93" s="30"/>
      <c r="S93" s="30"/>
      <c r="T93" s="30"/>
      <c r="U93" s="31"/>
      <c r="V93" s="170"/>
      <c r="W93" s="171"/>
      <c r="X93" s="171"/>
      <c r="Y93" s="171"/>
      <c r="Z93" s="171"/>
      <c r="AA93" s="172"/>
      <c r="AB93" s="27" t="s">
        <v>544</v>
      </c>
      <c r="AC93" s="39">
        <v>100</v>
      </c>
      <c r="AD93" s="122"/>
      <c r="AE93" s="28" t="s">
        <v>545</v>
      </c>
      <c r="AF93" s="27" t="s">
        <v>523</v>
      </c>
      <c r="AG93" s="27" t="s">
        <v>524</v>
      </c>
      <c r="AH93" s="25" t="s">
        <v>531</v>
      </c>
      <c r="AI93" s="35"/>
      <c r="AJ93" s="35"/>
      <c r="AK93" s="35"/>
      <c r="AL93" s="35"/>
      <c r="AM93" s="35"/>
      <c r="AN93" s="35"/>
      <c r="AO93" s="35"/>
      <c r="AP93" s="35"/>
      <c r="AQ93" s="35"/>
      <c r="AR93" s="35"/>
      <c r="AS93" s="35"/>
      <c r="AT93" s="35"/>
      <c r="AU93" s="34"/>
      <c r="AV93" s="35"/>
      <c r="AW93" s="35"/>
      <c r="AX93" s="35"/>
      <c r="AY93" s="35"/>
      <c r="AZ93" s="35"/>
      <c r="BA93" s="35"/>
    </row>
    <row r="94" spans="1:53" ht="156">
      <c r="A94" s="113"/>
      <c r="B94" s="25" t="s">
        <v>514</v>
      </c>
      <c r="C94" s="25" t="s">
        <v>47</v>
      </c>
      <c r="D94" s="66"/>
      <c r="E94" s="66"/>
      <c r="F94" s="27" t="s">
        <v>546</v>
      </c>
      <c r="G94" s="27" t="s">
        <v>547</v>
      </c>
      <c r="H94" s="27" t="s">
        <v>548</v>
      </c>
      <c r="I94" s="27" t="s">
        <v>53</v>
      </c>
      <c r="J94" s="27" t="s">
        <v>535</v>
      </c>
      <c r="K94" s="27" t="s">
        <v>549</v>
      </c>
      <c r="L94" s="27" t="s">
        <v>131</v>
      </c>
      <c r="M94" s="27" t="s">
        <v>57</v>
      </c>
      <c r="N94" s="28">
        <v>1</v>
      </c>
      <c r="O94" s="28">
        <v>1</v>
      </c>
      <c r="P94" s="29">
        <v>1</v>
      </c>
      <c r="Q94" s="30"/>
      <c r="R94" s="30"/>
      <c r="S94" s="30"/>
      <c r="T94" s="30"/>
      <c r="U94" s="31"/>
      <c r="V94" s="170"/>
      <c r="W94" s="171"/>
      <c r="X94" s="171"/>
      <c r="Y94" s="171"/>
      <c r="Z94" s="171"/>
      <c r="AA94" s="172"/>
      <c r="AB94" s="27" t="s">
        <v>550</v>
      </c>
      <c r="AC94" s="39">
        <v>100</v>
      </c>
      <c r="AD94" s="54"/>
      <c r="AE94" s="28" t="s">
        <v>551</v>
      </c>
      <c r="AF94" s="27" t="s">
        <v>523</v>
      </c>
      <c r="AG94" s="27" t="s">
        <v>524</v>
      </c>
      <c r="AH94" s="25" t="s">
        <v>552</v>
      </c>
      <c r="AI94" s="35"/>
      <c r="AJ94" s="35"/>
      <c r="AK94" s="34"/>
      <c r="AL94" s="35"/>
      <c r="AM94" s="35"/>
      <c r="AN94" s="34"/>
      <c r="AO94" s="35"/>
      <c r="AP94" s="35"/>
      <c r="AQ94" s="35"/>
      <c r="AR94" s="35"/>
      <c r="AS94" s="35"/>
      <c r="AT94" s="35"/>
      <c r="AU94" s="35"/>
      <c r="AV94" s="35"/>
      <c r="AW94" s="35"/>
      <c r="AX94" s="34"/>
      <c r="AY94" s="35"/>
      <c r="AZ94" s="35"/>
      <c r="BA94" s="35"/>
    </row>
    <row r="95" spans="1:53" ht="61.2" customHeight="1">
      <c r="A95" s="113"/>
      <c r="B95" s="129" t="s">
        <v>553</v>
      </c>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1"/>
      <c r="AC95" s="132">
        <f>AVERAGE(AC90:AC94)</f>
        <v>80</v>
      </c>
      <c r="AD95" s="132"/>
      <c r="AE95" s="28"/>
      <c r="AF95" s="27"/>
      <c r="AG95" s="27"/>
      <c r="AH95" s="25"/>
      <c r="AI95" s="35"/>
      <c r="AJ95" s="35"/>
      <c r="AK95" s="34"/>
      <c r="AL95" s="35"/>
      <c r="AM95" s="35"/>
      <c r="AN95" s="34"/>
      <c r="AO95" s="35"/>
      <c r="AP95" s="35"/>
      <c r="AQ95" s="35"/>
      <c r="AR95" s="35"/>
      <c r="AS95" s="35"/>
      <c r="AT95" s="35"/>
      <c r="AU95" s="35"/>
      <c r="AV95" s="35"/>
      <c r="AW95" s="35"/>
      <c r="AX95" s="34"/>
      <c r="AY95" s="35"/>
      <c r="AZ95" s="35"/>
      <c r="BA95" s="35"/>
    </row>
    <row r="96" spans="1:53" ht="100.8" customHeight="1">
      <c r="A96" s="113"/>
      <c r="B96" s="25" t="s">
        <v>474</v>
      </c>
      <c r="C96" s="25" t="s">
        <v>475</v>
      </c>
      <c r="D96" s="66" t="s">
        <v>554</v>
      </c>
      <c r="E96" s="26" t="s">
        <v>555</v>
      </c>
      <c r="F96" s="26" t="s">
        <v>556</v>
      </c>
      <c r="G96" s="27" t="s">
        <v>557</v>
      </c>
      <c r="H96" s="27" t="s">
        <v>558</v>
      </c>
      <c r="I96" s="27" t="s">
        <v>53</v>
      </c>
      <c r="J96" s="27" t="s">
        <v>54</v>
      </c>
      <c r="K96" s="27" t="s">
        <v>559</v>
      </c>
      <c r="L96" s="27" t="s">
        <v>131</v>
      </c>
      <c r="M96" s="27" t="s">
        <v>57</v>
      </c>
      <c r="N96" s="28">
        <v>1</v>
      </c>
      <c r="O96" s="28">
        <v>1</v>
      </c>
      <c r="P96" s="29">
        <v>0.4</v>
      </c>
      <c r="Q96" s="30"/>
      <c r="R96" s="30"/>
      <c r="S96" s="30"/>
      <c r="T96" s="30"/>
      <c r="U96" s="31"/>
      <c r="V96" s="170"/>
      <c r="W96" s="171"/>
      <c r="X96" s="171"/>
      <c r="Y96" s="171"/>
      <c r="Z96" s="171"/>
      <c r="AA96" s="172"/>
      <c r="AB96" s="27" t="s">
        <v>560</v>
      </c>
      <c r="AC96" s="39">
        <v>40</v>
      </c>
      <c r="AD96" s="50"/>
      <c r="AE96" s="28" t="s">
        <v>561</v>
      </c>
      <c r="AF96" s="27" t="s">
        <v>562</v>
      </c>
      <c r="AG96" s="27" t="s">
        <v>353</v>
      </c>
      <c r="AH96" s="25" t="s">
        <v>506</v>
      </c>
      <c r="AI96" s="35"/>
      <c r="AJ96" s="35"/>
      <c r="AK96" s="35"/>
      <c r="AL96" s="35"/>
      <c r="AM96" s="35"/>
      <c r="AN96" s="35"/>
      <c r="AO96" s="35"/>
      <c r="AP96" s="35"/>
      <c r="AQ96" s="35"/>
      <c r="AR96" s="35"/>
      <c r="AS96" s="35"/>
      <c r="AT96" s="35"/>
      <c r="AU96" s="35"/>
      <c r="AV96" s="35"/>
      <c r="AW96" s="35"/>
      <c r="AX96" s="35"/>
      <c r="AY96" s="35"/>
      <c r="AZ96" s="34"/>
      <c r="BA96" s="35"/>
    </row>
    <row r="97" spans="1:53" ht="64.2" customHeight="1">
      <c r="A97" s="113"/>
      <c r="B97" s="25" t="s">
        <v>474</v>
      </c>
      <c r="C97" s="25" t="s">
        <v>475</v>
      </c>
      <c r="D97" s="66"/>
      <c r="E97" s="37"/>
      <c r="F97" s="37"/>
      <c r="G97" s="27" t="s">
        <v>563</v>
      </c>
      <c r="H97" s="27" t="s">
        <v>564</v>
      </c>
      <c r="I97" s="27" t="s">
        <v>115</v>
      </c>
      <c r="J97" s="27" t="s">
        <v>85</v>
      </c>
      <c r="K97" s="27" t="s">
        <v>301</v>
      </c>
      <c r="L97" s="27" t="s">
        <v>131</v>
      </c>
      <c r="M97" s="27" t="s">
        <v>57</v>
      </c>
      <c r="N97" s="48">
        <v>1</v>
      </c>
      <c r="O97" s="48">
        <v>1</v>
      </c>
      <c r="P97" s="29" t="s">
        <v>272</v>
      </c>
      <c r="Q97" s="30"/>
      <c r="R97" s="30"/>
      <c r="S97" s="30"/>
      <c r="T97" s="30"/>
      <c r="U97" s="30"/>
      <c r="V97" s="30"/>
      <c r="W97" s="30"/>
      <c r="X97" s="30"/>
      <c r="Y97" s="30"/>
      <c r="Z97" s="30"/>
      <c r="AA97" s="31"/>
      <c r="AB97" s="27" t="s">
        <v>565</v>
      </c>
      <c r="AC97" s="39">
        <v>0</v>
      </c>
      <c r="AD97" s="122"/>
      <c r="AE97" s="28" t="s">
        <v>566</v>
      </c>
      <c r="AF97" s="27" t="s">
        <v>562</v>
      </c>
      <c r="AG97" s="27" t="s">
        <v>353</v>
      </c>
      <c r="AH97" s="25" t="s">
        <v>506</v>
      </c>
      <c r="AI97" s="35"/>
      <c r="AJ97" s="35"/>
      <c r="AK97" s="35"/>
      <c r="AL97" s="35"/>
      <c r="AM97" s="35"/>
      <c r="AN97" s="35"/>
      <c r="AO97" s="35"/>
      <c r="AP97" s="35"/>
      <c r="AQ97" s="35"/>
      <c r="AR97" s="35"/>
      <c r="AS97" s="35"/>
      <c r="AT97" s="35"/>
      <c r="AU97" s="35"/>
      <c r="AV97" s="35"/>
      <c r="AW97" s="35"/>
      <c r="AX97" s="35"/>
      <c r="AY97" s="35"/>
      <c r="AZ97" s="34"/>
      <c r="BA97" s="35"/>
    </row>
    <row r="98" spans="1:53" ht="57.6" customHeight="1">
      <c r="A98" s="113"/>
      <c r="B98" s="25" t="s">
        <v>474</v>
      </c>
      <c r="C98" s="25" t="s">
        <v>475</v>
      </c>
      <c r="D98" s="66"/>
      <c r="E98" s="38"/>
      <c r="F98" s="38"/>
      <c r="G98" s="27" t="s">
        <v>298</v>
      </c>
      <c r="H98" s="27" t="s">
        <v>299</v>
      </c>
      <c r="I98" s="27" t="s">
        <v>300</v>
      </c>
      <c r="J98" s="27" t="s">
        <v>85</v>
      </c>
      <c r="K98" s="27" t="s">
        <v>301</v>
      </c>
      <c r="L98" s="27" t="s">
        <v>131</v>
      </c>
      <c r="M98" s="27" t="s">
        <v>57</v>
      </c>
      <c r="N98" s="28" t="s">
        <v>300</v>
      </c>
      <c r="O98" s="28" t="s">
        <v>300</v>
      </c>
      <c r="P98" s="29" t="s">
        <v>272</v>
      </c>
      <c r="Q98" s="30"/>
      <c r="R98" s="30"/>
      <c r="S98" s="30"/>
      <c r="T98" s="30"/>
      <c r="U98" s="30"/>
      <c r="V98" s="30"/>
      <c r="W98" s="30"/>
      <c r="X98" s="30"/>
      <c r="Y98" s="30"/>
      <c r="Z98" s="30"/>
      <c r="AA98" s="31"/>
      <c r="AB98" s="27" t="s">
        <v>567</v>
      </c>
      <c r="AC98" s="39">
        <v>0</v>
      </c>
      <c r="AD98" s="54"/>
      <c r="AE98" s="28" t="s">
        <v>566</v>
      </c>
      <c r="AF98" s="27" t="s">
        <v>562</v>
      </c>
      <c r="AG98" s="27" t="s">
        <v>353</v>
      </c>
      <c r="AH98" s="25" t="s">
        <v>506</v>
      </c>
      <c r="AI98" s="35"/>
      <c r="AJ98" s="35"/>
      <c r="AK98" s="35"/>
      <c r="AL98" s="35"/>
      <c r="AM98" s="35"/>
      <c r="AN98" s="35"/>
      <c r="AO98" s="35"/>
      <c r="AP98" s="35"/>
      <c r="AQ98" s="35"/>
      <c r="AR98" s="35"/>
      <c r="AS98" s="35"/>
      <c r="AT98" s="35"/>
      <c r="AU98" s="35"/>
      <c r="AV98" s="35"/>
      <c r="AW98" s="35"/>
      <c r="AX98" s="35"/>
      <c r="AY98" s="35"/>
      <c r="AZ98" s="34"/>
      <c r="BA98" s="35"/>
    </row>
    <row r="99" spans="1:53" ht="117.6" customHeight="1">
      <c r="A99" s="113"/>
      <c r="B99" s="25" t="s">
        <v>474</v>
      </c>
      <c r="C99" s="25" t="s">
        <v>475</v>
      </c>
      <c r="D99" s="66"/>
      <c r="E99" s="26" t="s">
        <v>568</v>
      </c>
      <c r="F99" s="26" t="s">
        <v>569</v>
      </c>
      <c r="G99" s="27" t="s">
        <v>570</v>
      </c>
      <c r="H99" s="27" t="s">
        <v>571</v>
      </c>
      <c r="I99" s="27" t="s">
        <v>115</v>
      </c>
      <c r="J99" s="27" t="s">
        <v>85</v>
      </c>
      <c r="K99" s="27" t="s">
        <v>572</v>
      </c>
      <c r="L99" s="27" t="s">
        <v>131</v>
      </c>
      <c r="M99" s="27" t="s">
        <v>57</v>
      </c>
      <c r="N99" s="27">
        <v>1</v>
      </c>
      <c r="O99" s="27">
        <v>1</v>
      </c>
      <c r="P99" s="41">
        <v>1</v>
      </c>
      <c r="Q99" s="42"/>
      <c r="R99" s="42"/>
      <c r="S99" s="42"/>
      <c r="T99" s="42"/>
      <c r="U99" s="43"/>
      <c r="V99" s="41">
        <v>1</v>
      </c>
      <c r="W99" s="42"/>
      <c r="X99" s="42"/>
      <c r="Y99" s="42"/>
      <c r="Z99" s="42"/>
      <c r="AA99" s="43"/>
      <c r="AB99" s="27" t="s">
        <v>573</v>
      </c>
      <c r="AC99" s="39">
        <v>100</v>
      </c>
      <c r="AD99" s="50"/>
      <c r="AE99" s="27" t="s">
        <v>574</v>
      </c>
      <c r="AF99" s="27" t="s">
        <v>562</v>
      </c>
      <c r="AG99" s="27" t="s">
        <v>353</v>
      </c>
      <c r="AH99" s="25" t="s">
        <v>506</v>
      </c>
      <c r="AI99" s="34"/>
      <c r="AJ99" s="35"/>
      <c r="AK99" s="35"/>
      <c r="AL99" s="35"/>
      <c r="AM99" s="35"/>
      <c r="AN99" s="35"/>
      <c r="AO99" s="34"/>
      <c r="AP99" s="35"/>
      <c r="AQ99" s="35"/>
      <c r="AR99" s="35"/>
      <c r="AS99" s="35"/>
      <c r="AT99" s="35"/>
      <c r="AU99" s="35"/>
      <c r="AV99" s="35"/>
      <c r="AW99" s="35"/>
      <c r="AX99" s="35"/>
      <c r="AY99" s="35"/>
      <c r="AZ99" s="34"/>
      <c r="BA99" s="35"/>
    </row>
    <row r="100" spans="1:53" ht="75.599999999999994" customHeight="1">
      <c r="A100" s="113"/>
      <c r="B100" s="25" t="s">
        <v>474</v>
      </c>
      <c r="C100" s="25" t="s">
        <v>475</v>
      </c>
      <c r="D100" s="66"/>
      <c r="E100" s="37"/>
      <c r="F100" s="37"/>
      <c r="G100" s="27" t="s">
        <v>575</v>
      </c>
      <c r="H100" s="27" t="s">
        <v>576</v>
      </c>
      <c r="I100" s="27" t="s">
        <v>115</v>
      </c>
      <c r="J100" s="27" t="s">
        <v>85</v>
      </c>
      <c r="K100" s="27" t="s">
        <v>577</v>
      </c>
      <c r="L100" s="27" t="s">
        <v>131</v>
      </c>
      <c r="M100" s="27" t="s">
        <v>57</v>
      </c>
      <c r="N100" s="27">
        <v>1</v>
      </c>
      <c r="O100" s="27">
        <v>1</v>
      </c>
      <c r="P100" s="41">
        <v>1</v>
      </c>
      <c r="Q100" s="42"/>
      <c r="R100" s="42"/>
      <c r="S100" s="42"/>
      <c r="T100" s="42"/>
      <c r="U100" s="43"/>
      <c r="V100" s="41">
        <v>1</v>
      </c>
      <c r="W100" s="42"/>
      <c r="X100" s="42"/>
      <c r="Y100" s="42"/>
      <c r="Z100" s="42"/>
      <c r="AA100" s="43"/>
      <c r="AB100" s="27" t="s">
        <v>578</v>
      </c>
      <c r="AC100" s="39">
        <v>100</v>
      </c>
      <c r="AD100" s="122"/>
      <c r="AE100" s="27" t="s">
        <v>579</v>
      </c>
      <c r="AF100" s="27" t="s">
        <v>562</v>
      </c>
      <c r="AG100" s="27" t="s">
        <v>353</v>
      </c>
      <c r="AH100" s="25" t="s">
        <v>506</v>
      </c>
      <c r="AI100" s="34"/>
      <c r="AJ100" s="35"/>
      <c r="AK100" s="35"/>
      <c r="AL100" s="35"/>
      <c r="AM100" s="35"/>
      <c r="AN100" s="35"/>
      <c r="AO100" s="34"/>
      <c r="AP100" s="35"/>
      <c r="AQ100" s="35"/>
      <c r="AR100" s="35"/>
      <c r="AS100" s="35"/>
      <c r="AT100" s="35"/>
      <c r="AU100" s="35"/>
      <c r="AV100" s="35"/>
      <c r="AW100" s="35"/>
      <c r="AX100" s="35"/>
      <c r="AY100" s="35"/>
      <c r="AZ100" s="34"/>
      <c r="BA100" s="35"/>
    </row>
    <row r="101" spans="1:53" ht="75.599999999999994" customHeight="1">
      <c r="A101" s="113"/>
      <c r="B101" s="25" t="s">
        <v>474</v>
      </c>
      <c r="C101" s="25" t="s">
        <v>475</v>
      </c>
      <c r="D101" s="66"/>
      <c r="E101" s="38"/>
      <c r="F101" s="38"/>
      <c r="G101" s="27" t="s">
        <v>580</v>
      </c>
      <c r="H101" s="27" t="s">
        <v>581</v>
      </c>
      <c r="I101" s="27" t="s">
        <v>115</v>
      </c>
      <c r="J101" s="27" t="s">
        <v>85</v>
      </c>
      <c r="K101" s="27" t="s">
        <v>582</v>
      </c>
      <c r="L101" s="27" t="s">
        <v>131</v>
      </c>
      <c r="M101" s="27" t="s">
        <v>57</v>
      </c>
      <c r="N101" s="27">
        <v>1</v>
      </c>
      <c r="O101" s="27">
        <v>1</v>
      </c>
      <c r="P101" s="41">
        <v>1</v>
      </c>
      <c r="Q101" s="42"/>
      <c r="R101" s="42"/>
      <c r="S101" s="42"/>
      <c r="T101" s="42"/>
      <c r="U101" s="43"/>
      <c r="V101" s="41">
        <v>1</v>
      </c>
      <c r="W101" s="42"/>
      <c r="X101" s="42"/>
      <c r="Y101" s="42"/>
      <c r="Z101" s="42"/>
      <c r="AA101" s="43"/>
      <c r="AB101" s="27" t="s">
        <v>583</v>
      </c>
      <c r="AC101" s="39">
        <v>100</v>
      </c>
      <c r="AD101" s="54"/>
      <c r="AE101" s="27" t="s">
        <v>584</v>
      </c>
      <c r="AF101" s="27" t="s">
        <v>562</v>
      </c>
      <c r="AG101" s="27" t="s">
        <v>353</v>
      </c>
      <c r="AH101" s="25" t="s">
        <v>506</v>
      </c>
      <c r="AI101" s="34"/>
      <c r="AJ101" s="35"/>
      <c r="AK101" s="35"/>
      <c r="AL101" s="35"/>
      <c r="AM101" s="35"/>
      <c r="AN101" s="35"/>
      <c r="AO101" s="34"/>
      <c r="AP101" s="35"/>
      <c r="AQ101" s="35"/>
      <c r="AR101" s="35"/>
      <c r="AS101" s="35"/>
      <c r="AT101" s="35"/>
      <c r="AU101" s="35"/>
      <c r="AV101" s="35"/>
      <c r="AW101" s="35"/>
      <c r="AX101" s="35"/>
      <c r="AY101" s="35"/>
      <c r="AZ101" s="34"/>
      <c r="BA101" s="35"/>
    </row>
    <row r="102" spans="1:53" ht="75.599999999999994" customHeight="1">
      <c r="A102" s="113"/>
      <c r="B102" s="129" t="s">
        <v>585</v>
      </c>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1"/>
      <c r="AC102" s="132">
        <f>AVERAGE(AC96:AC101)</f>
        <v>56.666666666666664</v>
      </c>
      <c r="AD102" s="132"/>
      <c r="AE102" s="27"/>
      <c r="AF102" s="27"/>
      <c r="AG102" s="27"/>
      <c r="AH102" s="25"/>
      <c r="AI102" s="34"/>
      <c r="AJ102" s="35"/>
      <c r="AK102" s="35"/>
      <c r="AL102" s="35"/>
      <c r="AM102" s="35"/>
      <c r="AN102" s="35"/>
      <c r="AO102" s="34"/>
      <c r="AP102" s="35"/>
      <c r="AQ102" s="35"/>
      <c r="AR102" s="35"/>
      <c r="AS102" s="35"/>
      <c r="AT102" s="35"/>
      <c r="AU102" s="35"/>
      <c r="AV102" s="35"/>
      <c r="AW102" s="35"/>
      <c r="AX102" s="35"/>
      <c r="AY102" s="35"/>
      <c r="AZ102" s="34"/>
      <c r="BA102" s="35"/>
    </row>
    <row r="103" spans="1:53" ht="96" customHeight="1">
      <c r="A103" s="113"/>
      <c r="B103" s="183" t="s">
        <v>586</v>
      </c>
      <c r="C103" s="25" t="s">
        <v>475</v>
      </c>
      <c r="D103" s="26" t="s">
        <v>587</v>
      </c>
      <c r="E103" s="26" t="s">
        <v>588</v>
      </c>
      <c r="F103" s="27" t="s">
        <v>589</v>
      </c>
      <c r="G103" s="27" t="s">
        <v>590</v>
      </c>
      <c r="H103" s="27" t="s">
        <v>591</v>
      </c>
      <c r="I103" s="27" t="s">
        <v>53</v>
      </c>
      <c r="J103" s="27" t="s">
        <v>108</v>
      </c>
      <c r="K103" s="27" t="s">
        <v>592</v>
      </c>
      <c r="L103" s="27" t="s">
        <v>56</v>
      </c>
      <c r="M103" s="27" t="s">
        <v>57</v>
      </c>
      <c r="N103" s="27" t="s">
        <v>87</v>
      </c>
      <c r="O103" s="27">
        <v>1</v>
      </c>
      <c r="P103" s="29">
        <v>1</v>
      </c>
      <c r="Q103" s="30"/>
      <c r="R103" s="30"/>
      <c r="S103" s="30"/>
      <c r="T103" s="30"/>
      <c r="U103" s="31"/>
      <c r="V103" s="170"/>
      <c r="W103" s="171"/>
      <c r="X103" s="171"/>
      <c r="Y103" s="171"/>
      <c r="Z103" s="171"/>
      <c r="AA103" s="172"/>
      <c r="AB103" s="27" t="s">
        <v>593</v>
      </c>
      <c r="AC103" s="39">
        <v>100</v>
      </c>
      <c r="AD103" s="50"/>
      <c r="AE103" s="27" t="s">
        <v>594</v>
      </c>
      <c r="AF103" s="27" t="s">
        <v>595</v>
      </c>
      <c r="AG103" s="27" t="s">
        <v>524</v>
      </c>
      <c r="AH103" s="25" t="s">
        <v>596</v>
      </c>
      <c r="AI103" s="35"/>
      <c r="AJ103" s="35"/>
      <c r="AK103" s="35"/>
      <c r="AL103" s="35"/>
      <c r="AM103" s="35"/>
      <c r="AN103" s="34"/>
      <c r="AO103" s="35"/>
      <c r="AP103" s="35"/>
      <c r="AQ103" s="35"/>
      <c r="AR103" s="35"/>
      <c r="AS103" s="35"/>
      <c r="AT103" s="35"/>
      <c r="AU103" s="35"/>
      <c r="AV103" s="35"/>
      <c r="AW103" s="35"/>
      <c r="AX103" s="34"/>
      <c r="AY103" s="35"/>
      <c r="AZ103" s="35"/>
      <c r="BA103" s="35"/>
    </row>
    <row r="104" spans="1:53" ht="194.4" customHeight="1">
      <c r="A104" s="113"/>
      <c r="B104" s="183" t="s">
        <v>586</v>
      </c>
      <c r="C104" s="25" t="s">
        <v>475</v>
      </c>
      <c r="D104" s="37"/>
      <c r="E104" s="37"/>
      <c r="F104" s="119" t="s">
        <v>597</v>
      </c>
      <c r="G104" s="27" t="s">
        <v>598</v>
      </c>
      <c r="H104" s="27" t="s">
        <v>599</v>
      </c>
      <c r="I104" s="27" t="s">
        <v>53</v>
      </c>
      <c r="J104" s="27" t="s">
        <v>108</v>
      </c>
      <c r="K104" s="27" t="s">
        <v>600</v>
      </c>
      <c r="L104" s="27" t="s">
        <v>131</v>
      </c>
      <c r="M104" s="27" t="s">
        <v>57</v>
      </c>
      <c r="N104" s="27" t="s">
        <v>87</v>
      </c>
      <c r="O104" s="28">
        <v>1</v>
      </c>
      <c r="P104" s="29">
        <v>0.5</v>
      </c>
      <c r="Q104" s="30"/>
      <c r="R104" s="30"/>
      <c r="S104" s="30"/>
      <c r="T104" s="30"/>
      <c r="U104" s="31"/>
      <c r="V104" s="170"/>
      <c r="W104" s="171"/>
      <c r="X104" s="171"/>
      <c r="Y104" s="171"/>
      <c r="Z104" s="171"/>
      <c r="AA104" s="172"/>
      <c r="AB104" s="27" t="s">
        <v>601</v>
      </c>
      <c r="AC104" s="39">
        <v>100</v>
      </c>
      <c r="AD104" s="122"/>
      <c r="AE104" s="27" t="s">
        <v>594</v>
      </c>
      <c r="AF104" s="27" t="s">
        <v>595</v>
      </c>
      <c r="AG104" s="27" t="s">
        <v>524</v>
      </c>
      <c r="AH104" s="25" t="s">
        <v>596</v>
      </c>
      <c r="AI104" s="35"/>
      <c r="AJ104" s="35"/>
      <c r="AK104" s="35"/>
      <c r="AL104" s="35"/>
      <c r="AM104" s="35"/>
      <c r="AN104" s="34"/>
      <c r="AO104" s="35"/>
      <c r="AP104" s="35"/>
      <c r="AQ104" s="35"/>
      <c r="AR104" s="35"/>
      <c r="AS104" s="35"/>
      <c r="AT104" s="35"/>
      <c r="AU104" s="35"/>
      <c r="AV104" s="35"/>
      <c r="AW104" s="35"/>
      <c r="AX104" s="34"/>
      <c r="AY104" s="35"/>
      <c r="AZ104" s="35"/>
      <c r="BA104" s="35"/>
    </row>
    <row r="105" spans="1:53" ht="96" customHeight="1">
      <c r="A105" s="113"/>
      <c r="B105" s="25" t="s">
        <v>586</v>
      </c>
      <c r="C105" s="25" t="s">
        <v>475</v>
      </c>
      <c r="D105" s="38"/>
      <c r="E105" s="38"/>
      <c r="F105" s="119" t="s">
        <v>602</v>
      </c>
      <c r="G105" s="27" t="s">
        <v>603</v>
      </c>
      <c r="H105" s="27" t="s">
        <v>604</v>
      </c>
      <c r="I105" s="27" t="s">
        <v>115</v>
      </c>
      <c r="J105" s="27" t="s">
        <v>85</v>
      </c>
      <c r="K105" s="27" t="s">
        <v>605</v>
      </c>
      <c r="L105" s="27" t="s">
        <v>117</v>
      </c>
      <c r="M105" s="27" t="s">
        <v>57</v>
      </c>
      <c r="N105" s="27" t="s">
        <v>87</v>
      </c>
      <c r="O105" s="28">
        <v>0.95</v>
      </c>
      <c r="P105" s="29" t="s">
        <v>272</v>
      </c>
      <c r="Q105" s="30"/>
      <c r="R105" s="30"/>
      <c r="S105" s="30"/>
      <c r="T105" s="30"/>
      <c r="U105" s="31"/>
      <c r="V105" s="170"/>
      <c r="W105" s="171"/>
      <c r="X105" s="171"/>
      <c r="Y105" s="171"/>
      <c r="Z105" s="171"/>
      <c r="AA105" s="172"/>
      <c r="AB105" s="27" t="s">
        <v>606</v>
      </c>
      <c r="AC105" s="39">
        <v>0</v>
      </c>
      <c r="AD105" s="54"/>
      <c r="AE105" s="27" t="s">
        <v>594</v>
      </c>
      <c r="AF105" s="27" t="s">
        <v>595</v>
      </c>
      <c r="AG105" s="27" t="s">
        <v>524</v>
      </c>
      <c r="AH105" s="25" t="s">
        <v>596</v>
      </c>
      <c r="AI105" s="35"/>
      <c r="AJ105" s="35"/>
      <c r="AK105" s="35"/>
      <c r="AL105" s="35"/>
      <c r="AM105" s="35"/>
      <c r="AN105" s="34"/>
      <c r="AO105" s="35"/>
      <c r="AP105" s="35"/>
      <c r="AQ105" s="35"/>
      <c r="AR105" s="35"/>
      <c r="AS105" s="35"/>
      <c r="AT105" s="35"/>
      <c r="AU105" s="35"/>
      <c r="AV105" s="35"/>
      <c r="AW105" s="35"/>
      <c r="AX105" s="34"/>
      <c r="AY105" s="35"/>
      <c r="AZ105" s="35"/>
      <c r="BA105" s="35"/>
    </row>
    <row r="106" spans="1:53" ht="45" customHeight="1">
      <c r="B106" s="129" t="s">
        <v>607</v>
      </c>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1"/>
      <c r="AC106" s="132">
        <f>AVERAGE(AC103:AC105)</f>
        <v>66.666666666666671</v>
      </c>
      <c r="AD106" s="132"/>
    </row>
    <row r="107" spans="1:53">
      <c r="B107" s="7"/>
      <c r="C107" s="7"/>
    </row>
    <row r="108" spans="1:53">
      <c r="B108" s="7"/>
      <c r="C108" s="7"/>
    </row>
    <row r="109" spans="1:53">
      <c r="B109" s="7"/>
      <c r="C109" s="7"/>
    </row>
    <row r="110" spans="1:53" ht="92.4" customHeight="1">
      <c r="B110" s="7"/>
      <c r="C110" s="7"/>
      <c r="T110" s="184" t="s">
        <v>608</v>
      </c>
      <c r="U110" s="184"/>
      <c r="V110" s="184"/>
      <c r="W110" s="184"/>
      <c r="X110" s="184"/>
      <c r="Y110" s="184"/>
      <c r="Z110" s="184"/>
      <c r="AA110" s="184"/>
      <c r="AB110" s="184"/>
      <c r="AC110" s="185">
        <v>66.67</v>
      </c>
    </row>
    <row r="111" spans="1:53">
      <c r="B111" s="7"/>
      <c r="C111" s="7"/>
    </row>
    <row r="112" spans="1:53">
      <c r="B112" s="7"/>
      <c r="C112" s="7"/>
    </row>
    <row r="113" spans="2:3">
      <c r="B113" s="7"/>
      <c r="C113" s="7"/>
    </row>
    <row r="114" spans="2:3">
      <c r="B114" s="7"/>
      <c r="C114" s="7"/>
    </row>
    <row r="115" spans="2:3">
      <c r="B115" s="7"/>
      <c r="C115" s="7"/>
    </row>
    <row r="116" spans="2:3">
      <c r="B116" s="7"/>
      <c r="C116" s="7"/>
    </row>
    <row r="117" spans="2:3">
      <c r="B117" s="7"/>
      <c r="C117" s="7"/>
    </row>
    <row r="118" spans="2:3">
      <c r="B118" s="7"/>
      <c r="C118" s="7"/>
    </row>
    <row r="119" spans="2:3">
      <c r="B119" s="7"/>
      <c r="C119" s="7"/>
    </row>
    <row r="120" spans="2:3">
      <c r="B120" s="7"/>
      <c r="C120" s="7"/>
    </row>
    <row r="121" spans="2:3">
      <c r="B121" s="7"/>
      <c r="C121" s="7"/>
    </row>
    <row r="122" spans="2:3">
      <c r="B122" s="7"/>
      <c r="C122" s="7"/>
    </row>
    <row r="123" spans="2:3">
      <c r="B123" s="7"/>
      <c r="C123" s="7"/>
    </row>
    <row r="124" spans="2:3">
      <c r="B124" s="7"/>
      <c r="C124" s="7"/>
    </row>
    <row r="125" spans="2:3">
      <c r="B125" s="7"/>
      <c r="C125" s="7"/>
    </row>
    <row r="126" spans="2:3">
      <c r="B126" s="7"/>
      <c r="C126" s="7"/>
    </row>
    <row r="127" spans="2:3">
      <c r="B127" s="7"/>
      <c r="C127" s="7"/>
    </row>
    <row r="128" spans="2:3">
      <c r="B128" s="7"/>
      <c r="C128" s="7"/>
    </row>
    <row r="129" spans="2:3">
      <c r="B129" s="7"/>
      <c r="C129" s="7"/>
    </row>
    <row r="130" spans="2:3">
      <c r="B130" s="7"/>
      <c r="C130" s="7"/>
    </row>
    <row r="131" spans="2:3">
      <c r="B131" s="7"/>
      <c r="C131" s="7"/>
    </row>
    <row r="132" spans="2:3">
      <c r="B132" s="7"/>
      <c r="C132" s="7"/>
    </row>
    <row r="133" spans="2:3">
      <c r="B133" s="7"/>
      <c r="C133" s="7"/>
    </row>
    <row r="134" spans="2:3">
      <c r="B134" s="7"/>
      <c r="C134" s="7"/>
    </row>
    <row r="135" spans="2:3">
      <c r="B135" s="7"/>
      <c r="C135" s="7"/>
    </row>
    <row r="136" spans="2:3">
      <c r="B136" s="7"/>
      <c r="C136" s="7"/>
    </row>
    <row r="137" spans="2:3">
      <c r="B137" s="7"/>
      <c r="C137" s="7"/>
    </row>
    <row r="138" spans="2:3">
      <c r="B138" s="7"/>
      <c r="C138" s="7"/>
    </row>
    <row r="139" spans="2:3">
      <c r="B139" s="7"/>
      <c r="C139" s="7"/>
    </row>
    <row r="140" spans="2:3">
      <c r="B140" s="7"/>
      <c r="C140" s="7"/>
    </row>
    <row r="141" spans="2:3">
      <c r="B141" s="7"/>
      <c r="C141" s="7"/>
    </row>
    <row r="142" spans="2:3">
      <c r="B142" s="7"/>
      <c r="C142" s="7"/>
    </row>
    <row r="143" spans="2:3">
      <c r="B143" s="7"/>
      <c r="C143" s="7"/>
    </row>
    <row r="144" spans="2:3">
      <c r="B144" s="7"/>
      <c r="C144" s="7"/>
    </row>
    <row r="145" spans="2:3">
      <c r="B145" s="7"/>
      <c r="C145" s="7"/>
    </row>
    <row r="146" spans="2:3">
      <c r="B146" s="7"/>
      <c r="C146" s="7"/>
    </row>
    <row r="147" spans="2:3">
      <c r="B147" s="7"/>
      <c r="C147" s="7"/>
    </row>
    <row r="148" spans="2:3">
      <c r="B148" s="7"/>
      <c r="C148" s="7"/>
    </row>
    <row r="149" spans="2:3">
      <c r="B149" s="7"/>
      <c r="C149" s="7"/>
    </row>
    <row r="150" spans="2:3">
      <c r="B150" s="7"/>
      <c r="C150" s="7"/>
    </row>
    <row r="151" spans="2:3">
      <c r="B151" s="7"/>
      <c r="C151" s="7"/>
    </row>
    <row r="152" spans="2:3">
      <c r="B152" s="7"/>
      <c r="C152" s="7"/>
    </row>
    <row r="153" spans="2:3">
      <c r="B153" s="7"/>
      <c r="C153" s="7"/>
    </row>
    <row r="154" spans="2:3">
      <c r="B154" s="7"/>
      <c r="C154" s="7"/>
    </row>
    <row r="155" spans="2:3">
      <c r="B155" s="7"/>
      <c r="C155" s="7"/>
    </row>
    <row r="156" spans="2:3">
      <c r="B156" s="7"/>
      <c r="C156" s="7"/>
    </row>
    <row r="157" spans="2:3">
      <c r="B157" s="7"/>
      <c r="C157" s="7"/>
    </row>
    <row r="158" spans="2:3">
      <c r="B158" s="7"/>
      <c r="C158" s="7"/>
    </row>
    <row r="159" spans="2:3">
      <c r="B159" s="7"/>
      <c r="C159" s="7"/>
    </row>
    <row r="160" spans="2:3">
      <c r="B160" s="7"/>
      <c r="C160" s="7"/>
    </row>
    <row r="161" spans="2:3">
      <c r="B161" s="7"/>
      <c r="C161" s="7"/>
    </row>
    <row r="162" spans="2:3">
      <c r="B162" s="7"/>
      <c r="C162" s="7"/>
    </row>
    <row r="163" spans="2:3">
      <c r="B163" s="7"/>
      <c r="C163" s="7"/>
    </row>
    <row r="164" spans="2:3">
      <c r="B164" s="7"/>
      <c r="C164" s="7"/>
    </row>
    <row r="165" spans="2:3">
      <c r="B165" s="7"/>
      <c r="C165" s="7"/>
    </row>
    <row r="166" spans="2:3">
      <c r="B166" s="7"/>
      <c r="C166" s="7"/>
    </row>
    <row r="167" spans="2:3">
      <c r="B167" s="7"/>
      <c r="C167" s="7"/>
    </row>
    <row r="168" spans="2:3">
      <c r="B168" s="7"/>
      <c r="C168" s="7"/>
    </row>
    <row r="169" spans="2:3">
      <c r="B169" s="7"/>
      <c r="C169" s="7"/>
    </row>
    <row r="170" spans="2:3">
      <c r="B170" s="7"/>
      <c r="C170" s="7"/>
    </row>
    <row r="171" spans="2:3">
      <c r="B171" s="7"/>
      <c r="C171" s="7"/>
    </row>
    <row r="172" spans="2:3">
      <c r="B172" s="7"/>
      <c r="C172" s="7"/>
    </row>
    <row r="173" spans="2:3">
      <c r="B173" s="7"/>
      <c r="C173" s="7"/>
    </row>
    <row r="174" spans="2:3">
      <c r="B174" s="7"/>
      <c r="C174" s="7"/>
    </row>
    <row r="175" spans="2:3">
      <c r="B175" s="7"/>
      <c r="C175" s="7"/>
    </row>
    <row r="176" spans="2:3">
      <c r="B176" s="7"/>
      <c r="C176" s="7"/>
    </row>
    <row r="177" spans="2:3">
      <c r="B177" s="7"/>
      <c r="C177" s="7"/>
    </row>
    <row r="178" spans="2:3">
      <c r="B178" s="7"/>
      <c r="C178" s="7"/>
    </row>
    <row r="179" spans="2:3">
      <c r="B179" s="7"/>
      <c r="C179" s="7"/>
    </row>
    <row r="180" spans="2:3">
      <c r="B180" s="7"/>
      <c r="C180" s="7"/>
    </row>
    <row r="181" spans="2:3">
      <c r="B181" s="7"/>
      <c r="C181" s="7"/>
    </row>
    <row r="182" spans="2:3">
      <c r="B182" s="7"/>
      <c r="C182" s="7"/>
    </row>
    <row r="183" spans="2:3">
      <c r="B183" s="7"/>
      <c r="C183" s="7"/>
    </row>
    <row r="184" spans="2:3">
      <c r="B184" s="7"/>
      <c r="C184" s="7"/>
    </row>
    <row r="185" spans="2:3">
      <c r="B185" s="7"/>
      <c r="C185" s="7"/>
    </row>
    <row r="186" spans="2:3">
      <c r="B186" s="7"/>
      <c r="C186" s="7"/>
    </row>
    <row r="187" spans="2:3">
      <c r="B187" s="7"/>
      <c r="C187" s="7"/>
    </row>
    <row r="188" spans="2:3">
      <c r="B188" s="7"/>
      <c r="C188" s="7"/>
    </row>
    <row r="189" spans="2:3">
      <c r="B189" s="7"/>
      <c r="C189" s="7"/>
    </row>
    <row r="190" spans="2:3">
      <c r="B190" s="7"/>
      <c r="C190" s="7"/>
    </row>
    <row r="191" spans="2:3">
      <c r="B191" s="7"/>
      <c r="C191" s="7"/>
    </row>
    <row r="192" spans="2:3">
      <c r="B192" s="7"/>
      <c r="C192" s="7"/>
    </row>
    <row r="193" spans="2:3">
      <c r="B193" s="7"/>
      <c r="C193" s="7"/>
    </row>
    <row r="194" spans="2:3">
      <c r="B194" s="7"/>
      <c r="C194" s="7"/>
    </row>
    <row r="195" spans="2:3">
      <c r="B195" s="7"/>
      <c r="C195" s="7"/>
    </row>
    <row r="196" spans="2:3">
      <c r="B196" s="7"/>
      <c r="C196" s="7"/>
    </row>
    <row r="197" spans="2:3">
      <c r="B197" s="7"/>
      <c r="C197" s="7"/>
    </row>
    <row r="198" spans="2:3">
      <c r="B198" s="7"/>
      <c r="C198" s="7"/>
    </row>
    <row r="199" spans="2:3">
      <c r="B199" s="7"/>
      <c r="C199" s="7"/>
    </row>
    <row r="200" spans="2:3">
      <c r="B200" s="7"/>
      <c r="C200" s="7"/>
    </row>
    <row r="201" spans="2:3">
      <c r="B201" s="7"/>
      <c r="C201" s="7"/>
    </row>
    <row r="202" spans="2:3">
      <c r="B202" s="7"/>
      <c r="C202" s="7"/>
    </row>
    <row r="203" spans="2:3">
      <c r="B203" s="7"/>
      <c r="C203" s="7"/>
    </row>
    <row r="204" spans="2:3">
      <c r="B204" s="7"/>
      <c r="C204" s="7"/>
    </row>
    <row r="205" spans="2:3">
      <c r="B205" s="7"/>
      <c r="C205" s="7"/>
    </row>
    <row r="206" spans="2:3">
      <c r="B206" s="7"/>
      <c r="C206" s="7"/>
    </row>
    <row r="207" spans="2:3">
      <c r="B207" s="7"/>
      <c r="C207" s="7"/>
    </row>
    <row r="208" spans="2:3">
      <c r="B208" s="7"/>
      <c r="C208" s="7"/>
    </row>
    <row r="209" spans="2:3">
      <c r="B209" s="7"/>
      <c r="C209" s="7"/>
    </row>
    <row r="210" spans="2:3">
      <c r="B210" s="7"/>
      <c r="C210" s="7"/>
    </row>
    <row r="211" spans="2:3">
      <c r="B211" s="7"/>
      <c r="C211" s="7"/>
    </row>
    <row r="212" spans="2:3">
      <c r="B212" s="7"/>
      <c r="C212" s="7"/>
    </row>
    <row r="213" spans="2:3">
      <c r="B213" s="7"/>
      <c r="C213" s="7"/>
    </row>
    <row r="214" spans="2:3">
      <c r="B214" s="7"/>
      <c r="C214" s="7"/>
    </row>
    <row r="215" spans="2:3">
      <c r="B215" s="7"/>
      <c r="C215" s="7"/>
    </row>
    <row r="216" spans="2:3">
      <c r="B216" s="7"/>
      <c r="C216" s="7"/>
    </row>
    <row r="217" spans="2:3">
      <c r="B217" s="7"/>
      <c r="C217" s="7"/>
    </row>
    <row r="218" spans="2:3">
      <c r="B218" s="7"/>
      <c r="C218" s="7"/>
    </row>
    <row r="219" spans="2:3">
      <c r="B219" s="7"/>
      <c r="C219" s="7"/>
    </row>
    <row r="220" spans="2:3">
      <c r="B220" s="7"/>
      <c r="C220" s="7"/>
    </row>
    <row r="221" spans="2:3">
      <c r="B221" s="7"/>
      <c r="C221" s="7"/>
    </row>
    <row r="222" spans="2:3">
      <c r="B222" s="7"/>
      <c r="C222" s="7"/>
    </row>
    <row r="223" spans="2:3">
      <c r="B223" s="7"/>
      <c r="C223" s="7"/>
    </row>
    <row r="224" spans="2:3">
      <c r="B224" s="7"/>
      <c r="C224" s="7"/>
    </row>
    <row r="225" spans="2:3">
      <c r="B225" s="7"/>
      <c r="C225" s="7"/>
    </row>
    <row r="226" spans="2:3">
      <c r="B226" s="7"/>
      <c r="C226" s="7"/>
    </row>
    <row r="227" spans="2:3">
      <c r="B227" s="7"/>
      <c r="C227" s="7"/>
    </row>
    <row r="228" spans="2:3">
      <c r="B228" s="7"/>
      <c r="C228" s="7"/>
    </row>
    <row r="229" spans="2:3">
      <c r="B229" s="7"/>
      <c r="C229" s="7"/>
    </row>
    <row r="230" spans="2:3">
      <c r="B230" s="7"/>
      <c r="C230" s="7"/>
    </row>
    <row r="231" spans="2:3">
      <c r="B231" s="7"/>
      <c r="C231" s="7"/>
    </row>
    <row r="232" spans="2:3">
      <c r="B232" s="7"/>
      <c r="C232" s="7"/>
    </row>
  </sheetData>
  <autoFilter ref="A10:BB105" xr:uid="{99E2E147-4423-4ECE-810A-204D4EA843C0}"/>
  <mergeCells count="247">
    <mergeCell ref="B106:AB106"/>
    <mergeCell ref="T110:AB110"/>
    <mergeCell ref="B102:AB102"/>
    <mergeCell ref="D103:D105"/>
    <mergeCell ref="E103:E105"/>
    <mergeCell ref="P103:U103"/>
    <mergeCell ref="V103:AA103"/>
    <mergeCell ref="AD103:AD105"/>
    <mergeCell ref="P104:U104"/>
    <mergeCell ref="V104:AA104"/>
    <mergeCell ref="P105:U105"/>
    <mergeCell ref="V105:AA105"/>
    <mergeCell ref="AD96:AD98"/>
    <mergeCell ref="P97:AA97"/>
    <mergeCell ref="P98:AA98"/>
    <mergeCell ref="E99:E101"/>
    <mergeCell ref="F99:F101"/>
    <mergeCell ref="P99:U99"/>
    <mergeCell ref="V99:AA99"/>
    <mergeCell ref="AD99:AD101"/>
    <mergeCell ref="P100:U100"/>
    <mergeCell ref="V100:AA100"/>
    <mergeCell ref="B95:AB95"/>
    <mergeCell ref="D96:D101"/>
    <mergeCell ref="E96:E98"/>
    <mergeCell ref="F96:F98"/>
    <mergeCell ref="P96:U96"/>
    <mergeCell ref="V96:AA96"/>
    <mergeCell ref="P101:U101"/>
    <mergeCell ref="V101:AA101"/>
    <mergeCell ref="AD90:AD94"/>
    <mergeCell ref="P91:U91"/>
    <mergeCell ref="V91:AA91"/>
    <mergeCell ref="P92:U92"/>
    <mergeCell ref="V92:AA92"/>
    <mergeCell ref="P93:U93"/>
    <mergeCell ref="V93:AA93"/>
    <mergeCell ref="P94:U94"/>
    <mergeCell ref="V94:AA94"/>
    <mergeCell ref="X86:AA86"/>
    <mergeCell ref="P87:U87"/>
    <mergeCell ref="V87:AA87"/>
    <mergeCell ref="P88:AA88"/>
    <mergeCell ref="B89:AB89"/>
    <mergeCell ref="D90:D94"/>
    <mergeCell ref="E90:E94"/>
    <mergeCell ref="P90:U90"/>
    <mergeCell ref="V90:AA90"/>
    <mergeCell ref="B83:AB83"/>
    <mergeCell ref="D84:D88"/>
    <mergeCell ref="E84:E88"/>
    <mergeCell ref="P84:U84"/>
    <mergeCell ref="V84:AA84"/>
    <mergeCell ref="AD84:AD88"/>
    <mergeCell ref="P85:U85"/>
    <mergeCell ref="V85:AA85"/>
    <mergeCell ref="P86:S86"/>
    <mergeCell ref="T86:W86"/>
    <mergeCell ref="AD78:AD82"/>
    <mergeCell ref="P79:U79"/>
    <mergeCell ref="V79:AA79"/>
    <mergeCell ref="P80:U80"/>
    <mergeCell ref="V80:AA80"/>
    <mergeCell ref="P81:U81"/>
    <mergeCell ref="V81:AA81"/>
    <mergeCell ref="P82:U82"/>
    <mergeCell ref="V82:AA82"/>
    <mergeCell ref="V76:AA76"/>
    <mergeCell ref="B77:AB77"/>
    <mergeCell ref="D78:D82"/>
    <mergeCell ref="E78:E82"/>
    <mergeCell ref="P78:U78"/>
    <mergeCell ref="V78:AA78"/>
    <mergeCell ref="AD67:AD72"/>
    <mergeCell ref="P68:U68"/>
    <mergeCell ref="V68:AA68"/>
    <mergeCell ref="P69:U69"/>
    <mergeCell ref="V69:AA69"/>
    <mergeCell ref="P70:AA70"/>
    <mergeCell ref="P71:AA71"/>
    <mergeCell ref="P72:AA72"/>
    <mergeCell ref="B66:AB66"/>
    <mergeCell ref="A67:A105"/>
    <mergeCell ref="D67:D72"/>
    <mergeCell ref="E67:E72"/>
    <mergeCell ref="P67:U67"/>
    <mergeCell ref="V67:AA67"/>
    <mergeCell ref="B73:AB73"/>
    <mergeCell ref="P74:AA74"/>
    <mergeCell ref="B75:AB75"/>
    <mergeCell ref="P76:U76"/>
    <mergeCell ref="E64:E65"/>
    <mergeCell ref="P64:U64"/>
    <mergeCell ref="V64:AA64"/>
    <mergeCell ref="AD64:AD65"/>
    <mergeCell ref="P65:U65"/>
    <mergeCell ref="V65:AA65"/>
    <mergeCell ref="D61:D65"/>
    <mergeCell ref="E61:E63"/>
    <mergeCell ref="P61:U61"/>
    <mergeCell ref="V61:AA61"/>
    <mergeCell ref="AB61:AB62"/>
    <mergeCell ref="AD61:AD63"/>
    <mergeCell ref="P62:U62"/>
    <mergeCell ref="V62:AA62"/>
    <mergeCell ref="P63:U63"/>
    <mergeCell ref="V63:AA63"/>
    <mergeCell ref="V57:AA57"/>
    <mergeCell ref="P58:U58"/>
    <mergeCell ref="V58:AA58"/>
    <mergeCell ref="P59:U59"/>
    <mergeCell ref="V59:AA59"/>
    <mergeCell ref="B60:AB60"/>
    <mergeCell ref="AD53:AD59"/>
    <mergeCell ref="F54:F56"/>
    <mergeCell ref="P54:U54"/>
    <mergeCell ref="V54:AA54"/>
    <mergeCell ref="P55:U55"/>
    <mergeCell ref="V55:AA55"/>
    <mergeCell ref="P56:U56"/>
    <mergeCell ref="V56:AA56"/>
    <mergeCell ref="F57:F59"/>
    <mergeCell ref="P57:U57"/>
    <mergeCell ref="AD47:AD48"/>
    <mergeCell ref="P48:AA48"/>
    <mergeCell ref="E49:E51"/>
    <mergeCell ref="P49:U49"/>
    <mergeCell ref="V49:AA49"/>
    <mergeCell ref="AD49:AD51"/>
    <mergeCell ref="P50:U50"/>
    <mergeCell ref="V50:AA50"/>
    <mergeCell ref="P51:U51"/>
    <mergeCell ref="V51:AA51"/>
    <mergeCell ref="B46:AB46"/>
    <mergeCell ref="A47:A65"/>
    <mergeCell ref="D47:D51"/>
    <mergeCell ref="E47:E48"/>
    <mergeCell ref="P47:U47"/>
    <mergeCell ref="V47:AA47"/>
    <mergeCell ref="B52:AB52"/>
    <mergeCell ref="D53:D59"/>
    <mergeCell ref="E53:E59"/>
    <mergeCell ref="P53:AA53"/>
    <mergeCell ref="B37:AB37"/>
    <mergeCell ref="A38:A45"/>
    <mergeCell ref="D38:D45"/>
    <mergeCell ref="AB38:AB45"/>
    <mergeCell ref="E39:E45"/>
    <mergeCell ref="AD39:AD45"/>
    <mergeCell ref="F41:F42"/>
    <mergeCell ref="AD29:AD33"/>
    <mergeCell ref="P30:U30"/>
    <mergeCell ref="V30:AA30"/>
    <mergeCell ref="P31:U31"/>
    <mergeCell ref="V31:AA31"/>
    <mergeCell ref="P32:U32"/>
    <mergeCell ref="V32:AA32"/>
    <mergeCell ref="P33:U33"/>
    <mergeCell ref="V33:AA33"/>
    <mergeCell ref="B28:AB28"/>
    <mergeCell ref="A29:A36"/>
    <mergeCell ref="D29:D36"/>
    <mergeCell ref="E29:E33"/>
    <mergeCell ref="P29:U29"/>
    <mergeCell ref="V29:AA29"/>
    <mergeCell ref="P34:AA34"/>
    <mergeCell ref="P35:AA35"/>
    <mergeCell ref="AD23:AD24"/>
    <mergeCell ref="P24:U24"/>
    <mergeCell ref="V24:AA24"/>
    <mergeCell ref="E25:E26"/>
    <mergeCell ref="F25:F26"/>
    <mergeCell ref="P25:U25"/>
    <mergeCell ref="V25:AA25"/>
    <mergeCell ref="AD25:AD26"/>
    <mergeCell ref="P26:U26"/>
    <mergeCell ref="V26:AA26"/>
    <mergeCell ref="V21:AA21"/>
    <mergeCell ref="B22:AB22"/>
    <mergeCell ref="D23:D27"/>
    <mergeCell ref="E23:E24"/>
    <mergeCell ref="P23:U23"/>
    <mergeCell ref="V23:AA23"/>
    <mergeCell ref="P27:AA27"/>
    <mergeCell ref="P18:AA18"/>
    <mergeCell ref="AD18:AD19"/>
    <mergeCell ref="P19:U19"/>
    <mergeCell ref="V19:AA19"/>
    <mergeCell ref="E20:E21"/>
    <mergeCell ref="F20:F21"/>
    <mergeCell ref="P20:U20"/>
    <mergeCell ref="V20:AA20"/>
    <mergeCell ref="AD20:AD21"/>
    <mergeCell ref="P21:U21"/>
    <mergeCell ref="AD11:AD17"/>
    <mergeCell ref="P12:U12"/>
    <mergeCell ref="V12:AA12"/>
    <mergeCell ref="F13:F15"/>
    <mergeCell ref="P13:U13"/>
    <mergeCell ref="V13:AA13"/>
    <mergeCell ref="P14:U14"/>
    <mergeCell ref="V14:AA14"/>
    <mergeCell ref="P15:U15"/>
    <mergeCell ref="V15:AA15"/>
    <mergeCell ref="A11:A27"/>
    <mergeCell ref="D11:D21"/>
    <mergeCell ref="E11:E17"/>
    <mergeCell ref="F11:F12"/>
    <mergeCell ref="P11:U11"/>
    <mergeCell ref="V11:AA11"/>
    <mergeCell ref="P16:AA16"/>
    <mergeCell ref="P17:AA17"/>
    <mergeCell ref="E18:E19"/>
    <mergeCell ref="F18:F19"/>
    <mergeCell ref="AC8:AC10"/>
    <mergeCell ref="AD8:AD10"/>
    <mergeCell ref="AE8:AE10"/>
    <mergeCell ref="AF8:AF10"/>
    <mergeCell ref="AG8:AG10"/>
    <mergeCell ref="AH8:BA8"/>
    <mergeCell ref="AH9:AH10"/>
    <mergeCell ref="AI9:BA9"/>
    <mergeCell ref="M8:M10"/>
    <mergeCell ref="N8:N10"/>
    <mergeCell ref="O8:O10"/>
    <mergeCell ref="P8:U9"/>
    <mergeCell ref="V8:AA9"/>
    <mergeCell ref="AB8:AB10"/>
    <mergeCell ref="G8:G10"/>
    <mergeCell ref="H8:H10"/>
    <mergeCell ref="I8:I10"/>
    <mergeCell ref="J8:J10"/>
    <mergeCell ref="K8:K10"/>
    <mergeCell ref="L8:L10"/>
    <mergeCell ref="A8:A10"/>
    <mergeCell ref="B8:B10"/>
    <mergeCell ref="C8:C10"/>
    <mergeCell ref="D8:D10"/>
    <mergeCell ref="E8:E10"/>
    <mergeCell ref="F8:F10"/>
    <mergeCell ref="A1:D5"/>
    <mergeCell ref="E1:AU2"/>
    <mergeCell ref="AV1:BA2"/>
    <mergeCell ref="E3:AU4"/>
    <mergeCell ref="AV3:BA4"/>
    <mergeCell ref="E5:AU5"/>
    <mergeCell ref="AV5:BA5"/>
  </mergeCells>
  <pageMargins left="0.51181102362204722" right="0.51181102362204722" top="0.55118110236220474" bottom="0.55118110236220474" header="0.31496062992125984" footer="0.31496062992125984"/>
  <pageSetup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 Telecafe</dc:creator>
  <cp:lastModifiedBy>Calidad Telecafe</cp:lastModifiedBy>
  <dcterms:created xsi:type="dcterms:W3CDTF">2026-07-02T16:29:54Z</dcterms:created>
  <dcterms:modified xsi:type="dcterms:W3CDTF">2026-07-02T16:30:25Z</dcterms:modified>
</cp:coreProperties>
</file>